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tables/table1.xml" ContentType="application/vnd.openxmlformats-officedocument.spreadsheetml.table+xml"/>
  <Override PartName="/xl/slicers/slicer2.xml" ContentType="application/vnd.ms-excel.slicer+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Excel\Copilot\Dashboard\Samples\"/>
    </mc:Choice>
  </mc:AlternateContent>
  <xr:revisionPtr revIDLastSave="0" documentId="13_ncr:1_{0F5B8A1F-6AC1-4518-BDBF-6072C9388BF5}" xr6:coauthVersionLast="47" xr6:coauthVersionMax="47" xr10:uidLastSave="{00000000-0000-0000-0000-000000000000}"/>
  <bookViews>
    <workbookView xWindow="-103" yWindow="-103" windowWidth="33120" windowHeight="18000" xr2:uid="{9FD2568A-274B-4F68-AD5B-293E4115C9F4}"/>
  </bookViews>
  <sheets>
    <sheet name="Dashboard" sheetId="2" r:id="rId1"/>
    <sheet name="Data" sheetId="1" r:id="rId2"/>
  </sheets>
  <definedNames>
    <definedName name="Slicer_Category">#N/A</definedName>
    <definedName name="Slicer_Channel">#N/A</definedName>
    <definedName name="Slicer_Product">#N/A</definedName>
    <definedName name="Slicer_Product_Group">#N/A</definedName>
    <definedName name="Slicer_Reg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4:slicerCache r:id="rId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9" i="2" l="1"/>
  <c r="G21" i="2"/>
  <c r="H22" i="2"/>
  <c r="H7" i="2"/>
  <c r="H4" i="2"/>
  <c r="F4" i="2" a="1"/>
  <c r="H10" i="2"/>
  <c r="H16" i="2"/>
  <c r="H13" i="2"/>
  <c r="H21" i="2"/>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F7" i="2" l="1"/>
  <c r="F22" i="2" a="1"/>
  <c r="K1" i="1"/>
  <c r="F10" i="2" a="1"/>
  <c r="G22" i="2" l="1" a="1"/>
  <c r="F16" i="2"/>
  <c r="F13" i="2"/>
  <c r="G19" i="2" l="1"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<sst xmlns="http://schemas.openxmlformats.org/spreadsheetml/2006/main" count="381" uniqueCount="43">
  <si>
    <t>Sample Sales Table: Slicer + Current Selection ตามภาพ</t>
  </si>
  <si>
    <t>Date</t>
  </si>
  <si>
    <t>Year</t>
  </si>
  <si>
    <t>Product Group</t>
  </si>
  <si>
    <t>Category</t>
  </si>
  <si>
    <t>Product</t>
  </si>
  <si>
    <t>Region</t>
  </si>
  <si>
    <t>Channel</t>
  </si>
  <si>
    <t>Amount</t>
  </si>
  <si>
    <t>Visible</t>
  </si>
  <si>
    <t>วิธีสร้าง Slicer</t>
  </si>
  <si>
    <t>คลิกใน Table ชื่อ Sales &gt; Table Design &gt; Insert Slicer &gt; เลือก Region, Product Group, Product, Year หรือ Channel ตามต้องการ</t>
  </si>
  <si>
    <t>Beverage</t>
  </si>
  <si>
    <t>Water</t>
  </si>
  <si>
    <t>East</t>
  </si>
  <si>
    <t>Online</t>
  </si>
  <si>
    <t>Soda</t>
  </si>
  <si>
    <t>Retail</t>
  </si>
  <si>
    <t>Fresh</t>
  </si>
  <si>
    <t>Fruit</t>
  </si>
  <si>
    <t>North</t>
  </si>
  <si>
    <t>Wholesale</t>
  </si>
  <si>
    <t>Coffee &amp; Tea</t>
  </si>
  <si>
    <t>Coffee</t>
  </si>
  <si>
    <t>West</t>
  </si>
  <si>
    <t>Juice</t>
  </si>
  <si>
    <t>South</t>
  </si>
  <si>
    <t>Bakery</t>
  </si>
  <si>
    <t>Bread</t>
  </si>
  <si>
    <t>Dairy</t>
  </si>
  <si>
    <t>Milk</t>
  </si>
  <si>
    <t>Snack</t>
  </si>
  <si>
    <t>Tea</t>
  </si>
  <si>
    <t>Yogurt</t>
  </si>
  <si>
    <t>จำนวน Unique ชื่อ Product ที่แสดง</t>
  </si>
  <si>
    <t>ชื่อรายการที่แสดง</t>
  </si>
  <si>
    <t>ชื่อรายการที่แสดง 5 รายการแรก</t>
  </si>
  <si>
    <t>Total Amount</t>
  </si>
  <si>
    <t>เลือกประเภทการหายอด</t>
  </si>
  <si>
    <t>Sum</t>
  </si>
  <si>
    <t>Check</t>
  </si>
  <si>
    <t xml:space="preserve">   </t>
  </si>
  <si>
    <t>Current Selection: Product ที่กำลังแสดง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</si>
</sst>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rgb="FF0B2341"/>
      <name val="Calibri"/>
    </font>
    <font>
      <b/>
      <sz val="10"/>
      <color rgb="FFFFFFFF"/>
      <name val="Aptos"/>
    </font>
    <font>
      <sz val="10"/>
      <color rgb="FF0B2341"/>
      <name val="Aptos"/>
    </font>
    <font>
      <sz val="10"/>
      <color rgb="FF000000"/>
      <name val="Aptos"/>
    </font>
    <font>
      <sz val="11"/>
      <color rgb="FF666666"/>
      <name val="Calibri"/>
    </font>
    <font>
      <b/>
      <sz val="11"/>
      <color theme="1"/>
      <name val="Calibri"/>
      <family val="2"/>
      <scheme val="minor"/>
    </font>
  </fonts>
  <fills count="9">
    <fill>
      <patternFill patternType="none"/>
    </fill>
    <fill>
      <patternFill patternType="gray125"/>
    </fill>
    <fill>
      <patternFill patternType="solid">
        <fgColor rgb="FF0B2341"/>
      </patternFill>
    </fill>
    <fill>
      <patternFill patternType="solid">
        <fgColor rgb="FFFFF2CC"/>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s>
  <borders count="2">
    <border>
      <left/>
      <right/>
      <top/>
      <bottom/>
      <diagonal/>
    </border>
    <border>
      <left style="thin">
        <color rgb="FFD9E2F3"/>
      </left>
      <right style="thin">
        <color rgb="FFD9E2F3"/>
      </right>
      <top style="thin">
        <color rgb="FFD9E2F3"/>
      </top>
      <bottom style="thin">
        <color rgb="FFD9E2F3"/>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xf numFmtId="1" fontId="6" fillId="4" borderId="0" xfId="0" applyNumberFormat="1" applyFont="1" applyFill="1" applyAlignment="1">
      <alignment horizontal="center"/>
    </xf>
    <xf numFmtId="0" fontId="0" fillId="5" borderId="0" xfId="0" applyFill="1" applyAlignment="1">
      <alignment wrapText="1"/>
    </xf>
    <xf numFmtId="0" fontId="0" fillId="6" borderId="0" xfId="0" applyFill="1" applyAlignment="1">
      <alignment wrapText="1"/>
    </xf>
    <xf numFmtId="1" fontId="0" fillId="0" borderId="0" xfId="0" applyNumberFormat="1" applyAlignment="1">
      <alignment horizontal="center"/>
    </xf>
    <xf numFmtId="3" fontId="0" fillId="0" borderId="0" xfId="0" applyNumberFormat="1"/>
    <xf numFmtId="0" fontId="6" fillId="7" borderId="0" xfId="0" applyFont="1" applyFill="1" applyAlignment="1">
      <alignment horizontal="center"/>
    </xf>
    <xf numFmtId="0" fontId="6" fillId="0" borderId="0" xfId="0" applyFont="1" applyAlignment="1">
      <alignment horizontal="center"/>
    </xf>
    <xf numFmtId="3" fontId="6" fillId="8" borderId="0" xfId="0" applyNumberFormat="1" applyFont="1" applyFill="1" applyAlignment="1">
      <alignment horizontal="center"/>
    </xf>
    <xf numFmtId="3" fontId="0" fillId="8" borderId="0" xfId="0" applyNumberFormat="1" applyFill="1" applyAlignment="1">
      <alignment horizontal="center"/>
    </xf>
  </cellXfs>
  <cellStyles count="1">
    <cellStyle name="Normal" xfId="0" builtinId="0"/>
  </cellStyles>
  <dxfs count="2">
    <dxf>
      <font>
        <b/>
        <i val="0"/>
        <color rgb="FF9C0006"/>
      </font>
      <fill>
        <patternFill patternType="solid">
          <fgColor indexed="64"/>
          <bgColor rgb="FFFFC7CE"/>
        </patternFill>
      </fill>
    </dxf>
    <dxf>
      <font>
        <b/>
        <i val="0"/>
        <color rgb="FF006100"/>
      </font>
      <fill>
        <patternFill patternType="solid">
          <fgColor indexed="64"/>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microsoft.com/office/2007/relationships/slicerCache" Target="slicerCaches/slicerCache1.xml"/><Relationship Id="rId7" Type="http://schemas.microsoft.com/office/2007/relationships/slicerCache" Target="slicerCaches/slicerCache5.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sheetMetadata" Target="metadata.xml"/><Relationship Id="rId5" Type="http://schemas.microsoft.com/office/2007/relationships/slicerCache" Target="slicerCaches/slicerCache3.xml"/><Relationship Id="rId15" Type="http://schemas.openxmlformats.org/officeDocument/2006/relationships/customXml" Target="../customXml/item2.xml"/><Relationship Id="rId10" Type="http://schemas.openxmlformats.org/officeDocument/2006/relationships/sharedStrings" Target="sharedStrings.xml"/><Relationship Id="rId4" Type="http://schemas.microsoft.com/office/2007/relationships/slicerCache" Target="slicerCaches/slicerCache2.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17</xdr:row>
      <xdr:rowOff>0</xdr:rowOff>
    </xdr:from>
    <xdr:to>
      <xdr:col>1</xdr:col>
      <xdr:colOff>1883228</xdr:colOff>
      <xdr:row>26</xdr:row>
      <xdr:rowOff>112486</xdr:rowOff>
    </xdr:to>
    <mc:AlternateContent xmlns:mc="http://schemas.openxmlformats.org/markup-compatibility/2006">
      <mc:Choice xmlns:sle15="http://schemas.microsoft.com/office/drawing/2012/slicer" Requires="sle15">
        <xdr:graphicFrame macro="">
          <xdr:nvGraphicFramePr>
            <xdr:cNvPr id="2" name="Dashboard Product Group">
              <a:extLst>
                <a:ext uri="{FF2B5EF4-FFF2-40B4-BE49-F238E27FC236}">
                  <a16:creationId xmlns:a16="http://schemas.microsoft.com/office/drawing/2014/main" id="{120D0F4F-251D-EC60-FA17-2085ED3B8AA2}"/>
                </a:ext>
              </a:extLst>
            </xdr:cNvPr>
            <xdr:cNvGraphicFramePr/>
          </xdr:nvGraphicFramePr>
          <xdr:xfrm>
            <a:off x="0" y="0"/>
            <a:ext cx="0" cy="0"/>
          </xdr:xfrm>
          <a:graphic>
            <a:graphicData uri="http://schemas.microsoft.com/office/drawing/2010/slicer">
              <sle:slicer xmlns:sle="http://schemas.microsoft.com/office/drawing/2010/slicer" name="Dashboard Product Group"/>
            </a:graphicData>
          </a:graphic>
        </xdr:graphicFrame>
      </mc:Choice>
      <mc:Fallback>
        <xdr:sp macro="" textlink="">
          <xdr:nvSpPr>
            <xdr:cNvPr id="0" name=""/>
            <xdr:cNvSpPr>
              <a:spLocks noTextEdit="1"/>
            </xdr:cNvSpPr>
          </xdr:nvSpPr>
          <xdr:spPr>
            <a:xfrm>
              <a:off x="235857" y="3549952"/>
              <a:ext cx="1883228" cy="17997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332013</xdr:colOff>
      <xdr:row>1</xdr:row>
      <xdr:rowOff>0</xdr:rowOff>
    </xdr:from>
    <xdr:to>
      <xdr:col>3</xdr:col>
      <xdr:colOff>1910442</xdr:colOff>
      <xdr:row>15</xdr:row>
      <xdr:rowOff>125186</xdr:rowOff>
    </xdr:to>
    <mc:AlternateContent xmlns:mc="http://schemas.openxmlformats.org/markup-compatibility/2006">
      <mc:Choice xmlns:sle15="http://schemas.microsoft.com/office/drawing/2012/slicer" Requires="sle15">
        <xdr:graphicFrame macro="">
          <xdr:nvGraphicFramePr>
            <xdr:cNvPr id="3" name="Dashboard Category">
              <a:extLst>
                <a:ext uri="{FF2B5EF4-FFF2-40B4-BE49-F238E27FC236}">
                  <a16:creationId xmlns:a16="http://schemas.microsoft.com/office/drawing/2014/main" id="{CF7C0676-E646-C777-CDB9-9834BFB0B76D}"/>
                </a:ext>
              </a:extLst>
            </xdr:cNvPr>
            <xdr:cNvGraphicFramePr/>
          </xdr:nvGraphicFramePr>
          <xdr:xfrm>
            <a:off x="0" y="0"/>
            <a:ext cx="0" cy="0"/>
          </xdr:xfrm>
          <a:graphic>
            <a:graphicData uri="http://schemas.microsoft.com/office/drawing/2010/slicer">
              <sle:slicer xmlns:sle="http://schemas.microsoft.com/office/drawing/2010/slicer" name="Dashboard Category"/>
            </a:graphicData>
          </a:graphic>
        </xdr:graphicFrame>
      </mc:Choice>
      <mc:Fallback>
        <xdr:sp macro="" textlink="">
          <xdr:nvSpPr>
            <xdr:cNvPr id="0" name=""/>
            <xdr:cNvSpPr>
              <a:spLocks noTextEdit="1"/>
            </xdr:cNvSpPr>
          </xdr:nvSpPr>
          <xdr:spPr>
            <a:xfrm>
              <a:off x="2460775" y="187477"/>
              <a:ext cx="1911048" cy="293128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0</xdr:colOff>
      <xdr:row>1</xdr:row>
      <xdr:rowOff>0</xdr:rowOff>
    </xdr:from>
    <xdr:to>
      <xdr:col>2</xdr:col>
      <xdr:colOff>10886</xdr:colOff>
      <xdr:row>16</xdr:row>
      <xdr:rowOff>48985</xdr:rowOff>
    </xdr:to>
    <mc:AlternateContent xmlns:mc="http://schemas.openxmlformats.org/markup-compatibility/2006">
      <mc:Choice xmlns:sle15="http://schemas.microsoft.com/office/drawing/2012/slicer" Requires="sle15">
        <xdr:graphicFrame macro="">
          <xdr:nvGraphicFramePr>
            <xdr:cNvPr id="4" name="Dashboard Product">
              <a:extLst>
                <a:ext uri="{FF2B5EF4-FFF2-40B4-BE49-F238E27FC236}">
                  <a16:creationId xmlns:a16="http://schemas.microsoft.com/office/drawing/2014/main" id="{D44B0FBA-B896-A8B7-AC1A-33AFF0264A32}"/>
                </a:ext>
              </a:extLst>
            </xdr:cNvPr>
            <xdr:cNvGraphicFramePr/>
          </xdr:nvGraphicFramePr>
          <xdr:xfrm>
            <a:off x="0" y="0"/>
            <a:ext cx="0" cy="0"/>
          </xdr:xfrm>
          <a:graphic>
            <a:graphicData uri="http://schemas.microsoft.com/office/drawing/2010/slicer">
              <sle:slicer xmlns:sle="http://schemas.microsoft.com/office/drawing/2010/slicer" name="Dashboard Product"/>
            </a:graphicData>
          </a:graphic>
        </xdr:graphicFrame>
      </mc:Choice>
      <mc:Fallback>
        <xdr:sp macro="" textlink="">
          <xdr:nvSpPr>
            <xdr:cNvPr id="0" name=""/>
            <xdr:cNvSpPr>
              <a:spLocks noTextEdit="1"/>
            </xdr:cNvSpPr>
          </xdr:nvSpPr>
          <xdr:spPr>
            <a:xfrm>
              <a:off x="235857" y="187477"/>
              <a:ext cx="1903791" cy="322398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332013</xdr:colOff>
      <xdr:row>17</xdr:row>
      <xdr:rowOff>0</xdr:rowOff>
    </xdr:from>
    <xdr:to>
      <xdr:col>3</xdr:col>
      <xdr:colOff>1921328</xdr:colOff>
      <xdr:row>25</xdr:row>
      <xdr:rowOff>43543</xdr:rowOff>
    </xdr:to>
    <mc:AlternateContent xmlns:mc="http://schemas.openxmlformats.org/markup-compatibility/2006">
      <mc:Choice xmlns:sle15="http://schemas.microsoft.com/office/drawing/2012/slicer" Requires="sle15">
        <xdr:graphicFrame macro="">
          <xdr:nvGraphicFramePr>
            <xdr:cNvPr id="5" name="Dashboard Region">
              <a:extLst>
                <a:ext uri="{FF2B5EF4-FFF2-40B4-BE49-F238E27FC236}">
                  <a16:creationId xmlns:a16="http://schemas.microsoft.com/office/drawing/2014/main" id="{1ADF8834-87FA-5584-FEF2-85B95DEEBC3A}"/>
                </a:ext>
              </a:extLst>
            </xdr:cNvPr>
            <xdr:cNvGraphicFramePr/>
          </xdr:nvGraphicFramePr>
          <xdr:xfrm>
            <a:off x="0" y="0"/>
            <a:ext cx="0" cy="0"/>
          </xdr:xfrm>
          <a:graphic>
            <a:graphicData uri="http://schemas.microsoft.com/office/drawing/2010/slicer">
              <sle:slicer xmlns:sle="http://schemas.microsoft.com/office/drawing/2010/slicer" name="Dashboard Region"/>
            </a:graphicData>
          </a:graphic>
        </xdr:graphicFrame>
      </mc:Choice>
      <mc:Fallback>
        <xdr:sp macro="" textlink="">
          <xdr:nvSpPr>
            <xdr:cNvPr id="0" name=""/>
            <xdr:cNvSpPr>
              <a:spLocks noTextEdit="1"/>
            </xdr:cNvSpPr>
          </xdr:nvSpPr>
          <xdr:spPr>
            <a:xfrm>
              <a:off x="2460775" y="3549952"/>
              <a:ext cx="1921934" cy="154335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12699</xdr:colOff>
      <xdr:row>26</xdr:row>
      <xdr:rowOff>175985</xdr:rowOff>
    </xdr:from>
    <xdr:to>
      <xdr:col>1</xdr:col>
      <xdr:colOff>1883228</xdr:colOff>
      <xdr:row>33</xdr:row>
      <xdr:rowOff>150585</xdr:rowOff>
    </xdr:to>
    <mc:AlternateContent xmlns:mc="http://schemas.openxmlformats.org/markup-compatibility/2006">
      <mc:Choice xmlns:sle15="http://schemas.microsoft.com/office/drawing/2012/slicer" Requires="sle15">
        <xdr:graphicFrame macro="">
          <xdr:nvGraphicFramePr>
            <xdr:cNvPr id="6" name="Dashboard Channel">
              <a:extLst>
                <a:ext uri="{FF2B5EF4-FFF2-40B4-BE49-F238E27FC236}">
                  <a16:creationId xmlns:a16="http://schemas.microsoft.com/office/drawing/2014/main" id="{B5AAF69F-E1DD-BD67-BD46-2EADF3E64558}"/>
                </a:ext>
              </a:extLst>
            </xdr:cNvPr>
            <xdr:cNvGraphicFramePr/>
          </xdr:nvGraphicFramePr>
          <xdr:xfrm>
            <a:off x="0" y="0"/>
            <a:ext cx="0" cy="0"/>
          </xdr:xfrm>
          <a:graphic>
            <a:graphicData uri="http://schemas.microsoft.com/office/drawing/2010/slicer">
              <sle:slicer xmlns:sle="http://schemas.microsoft.com/office/drawing/2010/slicer" name="Dashboard Channel"/>
            </a:graphicData>
          </a:graphic>
        </xdr:graphicFrame>
      </mc:Choice>
      <mc:Fallback>
        <xdr:sp macro="" textlink="">
          <xdr:nvSpPr>
            <xdr:cNvPr id="0" name=""/>
            <xdr:cNvSpPr>
              <a:spLocks noTextEdit="1"/>
            </xdr:cNvSpPr>
          </xdr:nvSpPr>
          <xdr:spPr>
            <a:xfrm>
              <a:off x="248556" y="5413223"/>
              <a:ext cx="1870529" cy="128693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9</xdr:col>
          <xdr:colOff>550335</xdr:colOff>
          <xdr:row>0</xdr:row>
          <xdr:rowOff>0</xdr:rowOff>
        </xdr:from>
        <xdr:to>
          <xdr:col>15</xdr:col>
          <xdr:colOff>625083</xdr:colOff>
          <xdr:row>36</xdr:row>
          <xdr:rowOff>139701</xdr:rowOff>
        </xdr:to>
        <xdr:pic>
          <xdr:nvPicPr>
            <xdr:cNvPr id="7" name="Picture 6">
              <a:extLst>
                <a:ext uri="{FF2B5EF4-FFF2-40B4-BE49-F238E27FC236}">
                  <a16:creationId xmlns:a16="http://schemas.microsoft.com/office/drawing/2014/main" id="{1189286B-092F-4F92-8F55-C2AF1D90B331}"/>
                </a:ext>
              </a:extLst>
            </xdr:cNvPr>
            <xdr:cNvPicPr>
              <a:picLocks noChangeAspect="1" noChangeArrowheads="1"/>
              <a:extLst>
                <a:ext uri="{84589F7E-364E-4C9E-8A38-B11213B215E9}">
                  <a14:cameraTool cellRange="Data!$A$1:$I$77" spid="_x0000_s2072"/>
                </a:ext>
              </a:extLst>
            </xdr:cNvPicPr>
          </xdr:nvPicPr>
          <xdr:blipFill>
            <a:blip xmlns:r="http://schemas.openxmlformats.org/officeDocument/2006/relationships" r:embed="rId1"/>
            <a:srcRect/>
            <a:stretch>
              <a:fillRect/>
            </a:stretch>
          </xdr:blipFill>
          <xdr:spPr bwMode="auto">
            <a:xfrm>
              <a:off x="14641287" y="0"/>
              <a:ext cx="4150842" cy="725170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3052082</xdr:colOff>
      <xdr:row>4</xdr:row>
      <xdr:rowOff>0</xdr:rowOff>
    </xdr:from>
    <xdr:to>
      <xdr:col>12</xdr:col>
      <xdr:colOff>635454</xdr:colOff>
      <xdr:row>13</xdr:row>
      <xdr:rowOff>59871</xdr:rowOff>
    </xdr:to>
    <mc:AlternateContent xmlns:mc="http://schemas.openxmlformats.org/markup-compatibility/2006">
      <mc:Choice xmlns:sle15="http://schemas.microsoft.com/office/drawing/2012/slicer" Requires="sle15">
        <xdr:graphicFrame macro="">
          <xdr:nvGraphicFramePr>
            <xdr:cNvPr id="2" name="Product Group">
              <a:extLst>
                <a:ext uri="{FF2B5EF4-FFF2-40B4-BE49-F238E27FC236}">
                  <a16:creationId xmlns:a16="http://schemas.microsoft.com/office/drawing/2014/main" id="{48908FA6-ADD7-48B0-9498-68002D23E0DE}"/>
                </a:ext>
              </a:extLst>
            </xdr:cNvPr>
            <xdr:cNvGraphicFramePr/>
          </xdr:nvGraphicFramePr>
          <xdr:xfrm>
            <a:off x="0" y="0"/>
            <a:ext cx="0" cy="0"/>
          </xdr:xfrm>
          <a:graphic>
            <a:graphicData uri="http://schemas.microsoft.com/office/drawing/2010/slicer">
              <sle:slicer xmlns:sle="http://schemas.microsoft.com/office/drawing/2010/slicer" name="Product Group"/>
            </a:graphicData>
          </a:graphic>
        </xdr:graphicFrame>
      </mc:Choice>
      <mc:Fallback>
        <xdr:sp macro="" textlink="">
          <xdr:nvSpPr>
            <xdr:cNvPr id="0" name=""/>
            <xdr:cNvSpPr>
              <a:spLocks noTextEdit="1"/>
            </xdr:cNvSpPr>
          </xdr:nvSpPr>
          <xdr:spPr>
            <a:xfrm>
              <a:off x="13965011" y="957943"/>
              <a:ext cx="1828800" cy="172538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1053193</xdr:colOff>
      <xdr:row>4</xdr:row>
      <xdr:rowOff>9524</xdr:rowOff>
    </xdr:from>
    <xdr:to>
      <xdr:col>11</xdr:col>
      <xdr:colOff>2996293</xdr:colOff>
      <xdr:row>19</xdr:row>
      <xdr:rowOff>38100</xdr:rowOff>
    </xdr:to>
    <mc:AlternateContent xmlns:mc="http://schemas.openxmlformats.org/markup-compatibility/2006">
      <mc:Choice xmlns:sle15="http://schemas.microsoft.com/office/drawing/2012/slicer" Requires="sle15">
        <xdr:graphicFrame macro="">
          <xdr:nvGraphicFramePr>
            <xdr:cNvPr id="3" name="Category">
              <a:extLst>
                <a:ext uri="{FF2B5EF4-FFF2-40B4-BE49-F238E27FC236}">
                  <a16:creationId xmlns:a16="http://schemas.microsoft.com/office/drawing/2014/main" id="{534DB205-73CB-44C3-885F-BF941F058F42}"/>
                </a:ext>
                <a:ext uri="{147F2762-F138-4A5C-976F-8EAC2B608ADB}">
                  <a16:predDERef xmlns:a16="http://schemas.microsoft.com/office/drawing/2014/main" pred="{B2667B33-3994-A119-E818-B6622C94A52D}"/>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dr:sp macro="" textlink="">
          <xdr:nvSpPr>
            <xdr:cNvPr id="0" name=""/>
            <xdr:cNvSpPr>
              <a:spLocks noTextEdit="1"/>
            </xdr:cNvSpPr>
          </xdr:nvSpPr>
          <xdr:spPr>
            <a:xfrm>
              <a:off x="11966122" y="967467"/>
              <a:ext cx="1943100" cy="280443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1069521</xdr:colOff>
      <xdr:row>4</xdr:row>
      <xdr:rowOff>14968</xdr:rowOff>
    </xdr:from>
    <xdr:to>
      <xdr:col>11</xdr:col>
      <xdr:colOff>960664</xdr:colOff>
      <xdr:row>20</xdr:row>
      <xdr:rowOff>38100</xdr:rowOff>
    </xdr:to>
    <mc:AlternateContent xmlns:mc="http://schemas.openxmlformats.org/markup-compatibility/2006">
      <mc:Choice xmlns:sle15="http://schemas.microsoft.com/office/drawing/2012/slicer" Requires="sle15">
        <xdr:graphicFrame macro="">
          <xdr:nvGraphicFramePr>
            <xdr:cNvPr id="4" name="Product">
              <a:extLst>
                <a:ext uri="{FF2B5EF4-FFF2-40B4-BE49-F238E27FC236}">
                  <a16:creationId xmlns:a16="http://schemas.microsoft.com/office/drawing/2014/main" id="{41A41F59-FA78-47F7-B2FB-3BC8F8A51CC7}"/>
                </a:ext>
                <a:ext uri="{147F2762-F138-4A5C-976F-8EAC2B608ADB}">
                  <a16:predDERef xmlns:a16="http://schemas.microsoft.com/office/drawing/2014/main" pred="{6970492C-9D2B-8831-4808-F66593AC89E0}"/>
                </a:ext>
              </a:extLst>
            </xdr:cNvPr>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dr:sp macro="" textlink="">
          <xdr:nvSpPr>
            <xdr:cNvPr id="0" name=""/>
            <xdr:cNvSpPr>
              <a:spLocks noTextEdit="1"/>
            </xdr:cNvSpPr>
          </xdr:nvSpPr>
          <xdr:spPr>
            <a:xfrm>
              <a:off x="10001250" y="972911"/>
              <a:ext cx="1872343" cy="298404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10</xdr:col>
      <xdr:colOff>1072244</xdr:colOff>
      <xdr:row>20</xdr:row>
      <xdr:rowOff>155122</xdr:rowOff>
    </xdr:from>
    <xdr:to>
      <xdr:col>11</xdr:col>
      <xdr:colOff>974272</xdr:colOff>
      <xdr:row>28</xdr:row>
      <xdr:rowOff>163286</xdr:rowOff>
    </xdr:to>
    <mc:AlternateContent xmlns:mc="http://schemas.openxmlformats.org/markup-compatibility/2006">
      <mc:Choice xmlns:sle15="http://schemas.microsoft.com/office/drawing/2012/slicer" Requires="sle15">
        <xdr:graphicFrame macro="">
          <xdr:nvGraphicFramePr>
            <xdr:cNvPr id="5" name="Region">
              <a:extLst>
                <a:ext uri="{FF2B5EF4-FFF2-40B4-BE49-F238E27FC236}">
                  <a16:creationId xmlns:a16="http://schemas.microsoft.com/office/drawing/2014/main" id="{C1518FDC-3825-497D-BDF8-B89F42E3FD68}"/>
                </a:ext>
                <a:ext uri="{147F2762-F138-4A5C-976F-8EAC2B608ADB}">
                  <a16:predDERef xmlns:a16="http://schemas.microsoft.com/office/drawing/2014/main" pred="{113BD422-570F-6A2A-E1F2-3B44CD7622A9}"/>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dr:sp macro="" textlink="">
          <xdr:nvSpPr>
            <xdr:cNvPr id="0" name=""/>
            <xdr:cNvSpPr>
              <a:spLocks noTextEdit="1"/>
            </xdr:cNvSpPr>
          </xdr:nvSpPr>
          <xdr:spPr>
            <a:xfrm>
              <a:off x="10003973" y="4073979"/>
              <a:ext cx="1883228" cy="148862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3064328</xdr:colOff>
      <xdr:row>13</xdr:row>
      <xdr:rowOff>152400</xdr:rowOff>
    </xdr:from>
    <xdr:to>
      <xdr:col>12</xdr:col>
      <xdr:colOff>647700</xdr:colOff>
      <xdr:row>20</xdr:row>
      <xdr:rowOff>43543</xdr:rowOff>
    </xdr:to>
    <mc:AlternateContent xmlns:mc="http://schemas.openxmlformats.org/markup-compatibility/2006">
      <mc:Choice xmlns:sle15="http://schemas.microsoft.com/office/drawing/2012/slicer" Requires="sle15">
        <xdr:graphicFrame macro="">
          <xdr:nvGraphicFramePr>
            <xdr:cNvPr id="6" name="Channel">
              <a:extLst>
                <a:ext uri="{FF2B5EF4-FFF2-40B4-BE49-F238E27FC236}">
                  <a16:creationId xmlns:a16="http://schemas.microsoft.com/office/drawing/2014/main" id="{98C4BF93-D565-4C50-845B-B18467BFA662}"/>
                </a:ext>
                <a:ext uri="{147F2762-F138-4A5C-976F-8EAC2B608ADB}">
                  <a16:predDERef xmlns:a16="http://schemas.microsoft.com/office/drawing/2014/main" pred="{996E5A9D-C173-EEC9-D1D5-233D77D46306}"/>
                </a:ext>
              </a:extLst>
            </xdr:cNvPr>
            <xdr:cNvGraphicFramePr/>
          </xdr:nvGraphicFramePr>
          <xdr:xfrm>
            <a:off x="0" y="0"/>
            <a:ext cx="0" cy="0"/>
          </xdr:xfrm>
          <a:graphic>
            <a:graphicData uri="http://schemas.microsoft.com/office/drawing/2010/slicer">
              <sle:slicer xmlns:sle="http://schemas.microsoft.com/office/drawing/2010/slicer" name="Channel"/>
            </a:graphicData>
          </a:graphic>
        </xdr:graphicFrame>
      </mc:Choice>
      <mc:Fallback>
        <xdr:sp macro="" textlink="">
          <xdr:nvSpPr>
            <xdr:cNvPr id="0" name=""/>
            <xdr:cNvSpPr>
              <a:spLocks noTextEdit="1"/>
            </xdr:cNvSpPr>
          </xdr:nvSpPr>
          <xdr:spPr>
            <a:xfrm>
              <a:off x="13977257" y="2775857"/>
              <a:ext cx="1828800" cy="118654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_Group" xr10:uid="{C80D6A03-E143-4C68-8D98-191267A070B6}" sourceName="Product Group">
  <extLst>
    <x:ext xmlns:x15="http://schemas.microsoft.com/office/spreadsheetml/2010/11/main" uri="{2F2917AC-EB37-4324-AD4E-5DD8C200BD13}">
      <x15:tableSlicerCache tableId="1"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C7A48EC2-C1E1-4E6E-B4D4-E7CDADE606D3}" sourceName="Category">
  <extLst>
    <x:ext xmlns:x15="http://schemas.microsoft.com/office/spreadsheetml/2010/11/main" uri="{2F2917AC-EB37-4324-AD4E-5DD8C200BD13}">
      <x15:tableSlicerCache tableId="1"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 xr10:uid="{675FC98C-CEF2-4B6B-A4A8-2873DB3196DC}" sourceName="Product">
  <extLst>
    <x:ext xmlns:x15="http://schemas.microsoft.com/office/spreadsheetml/2010/11/main" uri="{2F2917AC-EB37-4324-AD4E-5DD8C200BD13}">
      <x15:tableSlicerCache tableId="1"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7A06FF3B-77C4-4E4B-90D6-0EAB397AA339}" sourceName="Region">
  <extLst>
    <x:ext xmlns:x15="http://schemas.microsoft.com/office/spreadsheetml/2010/11/main" uri="{2F2917AC-EB37-4324-AD4E-5DD8C200BD13}">
      <x15:tableSlicerCache tableId="1"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nel" xr10:uid="{EACE1DB1-6E9B-454E-8611-FB7A99991A60}" sourceName="Channel">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ashboard Product Group" xr10:uid="{44FFFF62-AF16-4325-85C1-A17279A16FC9}" cache="Slicer_Product_Group" caption="Product Group" rowHeight="245835"/>
  <slicer name="Dashboard Category" xr10:uid="{4492B603-8D34-40E4-8F20-8F7507E719DC}" cache="Slicer_Category" caption="Category" rowHeight="245835"/>
  <slicer name="Dashboard Product" xr10:uid="{E8FC15F0-FB59-41F5-83DF-259DBAF408D5}" cache="Slicer_Product" caption="Product" rowHeight="245835"/>
  <slicer name="Dashboard Region" xr10:uid="{416F9E55-6D42-4980-922C-C76087D2E4BE}" cache="Slicer_Region" caption="Region" rowHeight="245835"/>
  <slicer name="Dashboard Channel" xr10:uid="{DCA6A3FA-078C-4E22-B8A3-6158A6BEEAC9}" cache="Slicer_Channel" caption="Channel" rowHeight="24583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Group" xr10:uid="{C0542865-459F-4A8D-9791-D36EFDB86DF1}" cache="Slicer_Product_Group" caption="Product Group" rowHeight="228600"/>
  <slicer name="Category" xr10:uid="{D2D87079-B78C-4F4A-8EAE-0DCEF1B04426}" cache="Slicer_Category" caption="Category" rowHeight="228600"/>
  <slicer name="Product" xr10:uid="{19340C7D-AFF1-4E69-BE2C-F44127DE283E}" cache="Slicer_Product" caption="Product" rowHeight="228600"/>
  <slicer name="Region" xr10:uid="{0E95C0FD-2555-4685-889B-A94BB24E56E5}" cache="Slicer_Region" caption="Region" rowHeight="228600"/>
  <slicer name="Channel" xr10:uid="{C0BA30CA-92CE-4AC5-AEE6-2560CEEFA3C7}" cache="Slicer_Channel" caption="Channel"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6E745B-B769-4E87-9A2A-8DA506172932}" name="Sales" displayName="Sales" ref="A3:I75">
  <autoFilter ref="A3:I75" xr:uid="{00000000-0009-0000-0100-000001000000}"/>
  <tableColumns count="9">
    <tableColumn id="1" xr3:uid="{17507A61-DC58-471C-8B89-DB0F2182FE49}" name="Date"/>
    <tableColumn id="2" xr3:uid="{AD6D29FF-9D88-4C6D-828B-D18BF0B7A27A}" name="Year"/>
    <tableColumn id="3" xr3:uid="{AAAE6484-0CC0-4FFA-8B83-7BFE67D39E44}" name="Product Group"/>
    <tableColumn id="4" xr3:uid="{3D2749CE-BDBE-47AE-A105-4FDD0D9638EA}" name="Category"/>
    <tableColumn id="5" xr3:uid="{F0E07C6E-64CE-449E-BE4A-D2A2AD3C1A19}" name="Product"/>
    <tableColumn id="6" xr3:uid="{A4D5BAEA-91F7-48DA-8F09-3FF574240ED1}" name="Region"/>
    <tableColumn id="7" xr3:uid="{630EE794-C458-47F1-9042-48A855C1CD41}" name="Channel"/>
    <tableColumn id="8" xr3:uid="{D65CF5FF-B01F-4640-AB2D-9A584AE489FC}" name="Amount"/>
    <tableColumn id="9" xr3:uid="{AE6A6D99-652F-487C-9153-AF751D7297FB}" name="Visible">
      <calculatedColumnFormula>SUBTOTAL(103,Sales[[#This Row],[Product]])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BDFE8-C97A-4A1C-8249-461875148922}">
  <dimension ref="F2:J100"/>
  <sheetViews>
    <sheetView tabSelected="1" topLeftCell="B1" zoomScale="90" zoomScaleNormal="90" workbookViewId="0">
      <selection activeCell="F3" sqref="F3"/>
    </sheetView>
  </sheetViews>
  <sheetFormatPr defaultRowHeight="14.6" x14ac:dyDescent="0.4"/>
  <cols>
    <col min="1" max="1" width="3.3046875" customWidth="1"/>
    <col min="2" max="2" width="26.765625" customWidth="1"/>
    <col min="3" max="3" width="4.69140625" customWidth="1"/>
    <col min="4" max="4" width="27.23046875" customWidth="1"/>
    <col min="5" max="5" width="5.3046875" customWidth="1"/>
    <col min="6" max="6" width="38.53515625" customWidth="1"/>
    <col min="7" max="7" width="12.765625" customWidth="1"/>
    <col min="8" max="8" width="77.4609375" bestFit="1" customWidth="1"/>
    <col min="9" max="9" width="15.921875" customWidth="1"/>
    <col min="10" max="10" width="11.4609375" customWidth="1"/>
  </cols>
  <sheetData>
    <row r="2" spans="6:8" x14ac:dyDescent="0.4">
      <c r="F2" s="10" t="s">
        <v>38</v>
      </c>
    </row>
    <row r="3" spans="6:8" x14ac:dyDescent="0.4">
      <c r="F3" s="16" t="s">
        <v>39</v>
      </c>
    </row>
    <row r="4" spans="6:8" x14ac:dyDescent="0.4">
      <c r="F4" s="14" cm="1">
        <f t="array" ref="F4">_xlfn.SWITCH(F3,"Average",1,"Count",2,"Max",4,"Min",5,"Sum",9,"")</f>
        <v>9</v>
      </c>
      <c r="H4" t="str">
        <f ca="1">_xlfn.FORMULATEXT(F4)</f>
        <v>=SWITCH(F3,"Average",1,"Count",2,"Max",4,"Min",5,"Sum",9,"")</v>
      </c>
    </row>
    <row r="6" spans="6:8" x14ac:dyDescent="0.4">
      <c r="F6" s="10" t="s">
        <v>37</v>
      </c>
    </row>
    <row r="7" spans="6:8" x14ac:dyDescent="0.4">
      <c r="F7" s="18">
        <f>IF(F4="","",_xlfn.AGGREGATE(F4,5,Sales[Amount]))</f>
        <v>2028000</v>
      </c>
      <c r="H7" t="str">
        <f ca="1">_xlfn.FORMULATEXT(F7)</f>
        <v>=IF(F4="","",AGGREGATE(F4,5,Sales[Amount]))</v>
      </c>
    </row>
    <row r="9" spans="6:8" x14ac:dyDescent="0.4">
      <c r="F9" s="10" t="s">
        <v>34</v>
      </c>
    </row>
    <row r="10" spans="6:8" x14ac:dyDescent="0.4">
      <c r="F10" s="11" cm="1">
        <f t="array" ref="F10">IFERROR(ROWS(_xlfn.UNIQUE(_xlfn._xlws.FILTER(Sales[Product],(Sales[Visible]=1)*(Sales[Product]&lt;&gt;"")))),0)</f>
        <v>10</v>
      </c>
      <c r="H10" t="str">
        <f ca="1">_xlfn.FORMULATEXT(F10)</f>
        <v>=IFERROR(ROWS(UNIQUE(FILTER(Sales[Product],(Sales[Visible]=1)*(Sales[Product]&lt;&gt;"")))),0)</v>
      </c>
    </row>
    <row r="12" spans="6:8" x14ac:dyDescent="0.4">
      <c r="F12" s="10" t="s">
        <v>35</v>
      </c>
    </row>
    <row r="13" spans="6:8" ht="29.15" x14ac:dyDescent="0.4">
      <c r="F13" s="12" t="str">
        <f>_xlfn.TEXTJOIN(", ",TRUE,_xlfn.ANCHORARRAY(F22))</f>
        <v>Bakery, Coffee, Fruit, Juice, Milk, Snack, Soda, Tea, Water, Yogurt</v>
      </c>
      <c r="H13" t="str">
        <f ca="1">_xlfn.FORMULATEXT(F13)</f>
        <v>=TEXTJOIN(", ",TRUE,F22#)</v>
      </c>
    </row>
    <row r="15" spans="6:8" x14ac:dyDescent="0.4">
      <c r="F15" s="10" t="s">
        <v>36</v>
      </c>
    </row>
    <row r="16" spans="6:8" ht="29.15" x14ac:dyDescent="0.4">
      <c r="F16" s="13" t="str">
        <f>IFERROR(_xlfn.TEXTJOIN(", ",TRUE,_xlfn.TAKE(_xlfn.ANCHORARRAY(F22),5))&amp;IF(ROWS(_xlfn.ANCHORARRAY(F22))&gt;5," (5 รายการแรก)",""),"")</f>
        <v>Bakery, Coffee, Fruit, Juice, Milk (5 รายการแรก)</v>
      </c>
      <c r="H16" t="str">
        <f ca="1">_xlfn.FORMULATEXT(F16)</f>
        <v>=IFERROR(TEXTJOIN(", ",TRUE,TAKE(F22#,5))&amp;IF(ROWS(F22#)&gt;5," (5 รายการแรก)",""),"")</v>
      </c>
    </row>
    <row r="18" spans="6:10" x14ac:dyDescent="0.4">
      <c r="G18" s="17" t="s">
        <v>40</v>
      </c>
    </row>
    <row r="19" spans="6:10" x14ac:dyDescent="0.4">
      <c r="G19" s="19" cm="1">
        <f t="array" ref="G19">_xlfn.SWITCH(F3,"Sum",SUM(_xlfn.ANCHORARRAY(G22)),"Count",SUM(_xlfn.ANCHORARRAY(G22)),"Max",MAX(_xlfn.ANCHORARRAY(G22)),"Min",MIN(_xlfn.ANCHORARRAY(G22)),"Average","N/A","")</f>
        <v>2028000</v>
      </c>
      <c r="H19" t="str">
        <f ca="1">_xlfn.FORMULATEXT(G19)</f>
        <v>=SWITCH(F3,"Sum",SUM(G22#),"Count",SUM(G22#),"Max",MAX(G22#),"Min",MIN(G22#),"Average","N/A","")</v>
      </c>
    </row>
    <row r="21" spans="6:10" x14ac:dyDescent="0.4">
      <c r="F21" s="10" t="s">
        <v>42</v>
      </c>
      <c r="G21" s="17" t="str">
        <f>F3</f>
        <v>Sum</v>
      </c>
      <c r="H21" t="str">
        <f ca="1">_xlfn.FORMULATEXT(F22)</f>
        <v>=IFERROR(SORT(UNIQUE(FILTER(Sales[Product],(Sales[Visible]=1)*(Sales[Product]&lt;&gt;"")))),"")</v>
      </c>
    </row>
    <row r="22" spans="6:10" x14ac:dyDescent="0.4">
      <c r="F22" t="str" cm="1">
        <f t="array" ref="F22:F31">IFERROR(_xlfn._xlws.SORT(_xlfn.UNIQUE(_xlfn._xlws.FILTER(Sales[Product],(Sales[Visible]=1)*(Sales[Product]&lt;&gt;"")))),"")</f>
        <v>Bakery</v>
      </c>
      <c r="G22" s="15" cm="1">
        <f t="array" ref="G22:G31">IFERROR(_xlfn.MAP(_xlfn.ANCHORARRAY(F22),_xlfn.LAMBDA(_xlpm.p,_xlfn.SWITCH(F3,"Sum",SUMIFS(Sales[Amount],Sales[Product],_xlpm.p,Sales[Visible],1),"Count",COUNTIFS(Sales[Product],_xlpm.p,Sales[Visible],1),"Average",AVERAGEIFS(Sales[Amount],Sales[Product],_xlpm.p,Sales[Visible],1),"Max",_xlfn.MAXIFS(Sales[Amount],Sales[Product],_xlpm.p,Sales[Visible],1),"Min",_xlfn.MINIFS(Sales[Amount],Sales[Product],_xlpm.p,Sales[Visible],1),""))),"")</f>
        <v>110000</v>
      </c>
      <c r="H22" t="str">
        <f ca="1">_xlfn.FORMULATEXT(G22)</f>
        <v>=IFERROR(MAP(F22#,LAMBDA(p,SWITCH(F3,"Sum",SUMIFS(Sales[Amount],Sales[Product],p,Sales[Visible],1),"Count",COUNTIFS(Sales[Product],p,Sales[Visible],1),"Average",AVERAGEIFS(Sales[Amount],Sales[Product],p,Sales[Visible],1),"Max",MAXIFS(Sales[Amount],Sales[Product],p,Sales[Visible],1),"Min",MINIFS(Sales[Amount],Sales[Product],p,Sales[Visible],1),""))),"")</v>
      </c>
      <c r="J22" t="s">
        <v>41</v>
      </c>
    </row>
    <row r="23" spans="6:10" x14ac:dyDescent="0.4">
      <c r="F23" t="str">
        <v>Coffee</v>
      </c>
      <c r="G23" s="15">
        <v>310000</v>
      </c>
    </row>
    <row r="24" spans="6:10" x14ac:dyDescent="0.4">
      <c r="F24" t="str">
        <v>Fruit</v>
      </c>
      <c r="G24" s="15">
        <v>234000</v>
      </c>
    </row>
    <row r="25" spans="6:10" x14ac:dyDescent="0.4">
      <c r="F25" t="str">
        <v>Juice</v>
      </c>
      <c r="G25" s="15">
        <v>114000</v>
      </c>
    </row>
    <row r="26" spans="6:10" x14ac:dyDescent="0.4">
      <c r="F26" t="str">
        <v>Milk</v>
      </c>
      <c r="G26" s="15">
        <v>231000</v>
      </c>
    </row>
    <row r="27" spans="6:10" x14ac:dyDescent="0.4">
      <c r="F27" t="str">
        <v>Snack</v>
      </c>
      <c r="G27" s="15">
        <v>195000</v>
      </c>
    </row>
    <row r="28" spans="6:10" x14ac:dyDescent="0.4">
      <c r="F28" t="str">
        <v>Soda</v>
      </c>
      <c r="G28" s="15">
        <v>215000</v>
      </c>
    </row>
    <row r="29" spans="6:10" x14ac:dyDescent="0.4">
      <c r="F29" t="str">
        <v>Tea</v>
      </c>
      <c r="G29" s="15">
        <v>261000</v>
      </c>
    </row>
    <row r="30" spans="6:10" x14ac:dyDescent="0.4">
      <c r="F30" t="str">
        <v>Water</v>
      </c>
      <c r="G30" s="15">
        <v>281000</v>
      </c>
    </row>
    <row r="31" spans="6:10" x14ac:dyDescent="0.4">
      <c r="F31" t="str">
        <v>Yogurt</v>
      </c>
      <c r="G31" s="15">
        <v>77000</v>
      </c>
    </row>
    <row r="32" spans="6:10" x14ac:dyDescent="0.4">
      <c r="G32" s="15"/>
    </row>
    <row r="33" spans="7:7" x14ac:dyDescent="0.4">
      <c r="G33" s="15"/>
    </row>
    <row r="34" spans="7:7" x14ac:dyDescent="0.4">
      <c r="G34" s="15"/>
    </row>
    <row r="35" spans="7:7" x14ac:dyDescent="0.4">
      <c r="G35" s="15"/>
    </row>
    <row r="36" spans="7:7" x14ac:dyDescent="0.4">
      <c r="G36" s="15"/>
    </row>
    <row r="37" spans="7:7" x14ac:dyDescent="0.4">
      <c r="G37" s="15"/>
    </row>
    <row r="38" spans="7:7" x14ac:dyDescent="0.4">
      <c r="G38" s="15"/>
    </row>
    <row r="39" spans="7:7" x14ac:dyDescent="0.4">
      <c r="G39" s="15"/>
    </row>
    <row r="40" spans="7:7" x14ac:dyDescent="0.4">
      <c r="G40" s="15"/>
    </row>
    <row r="41" spans="7:7" x14ac:dyDescent="0.4">
      <c r="G41" s="15"/>
    </row>
    <row r="42" spans="7:7" x14ac:dyDescent="0.4">
      <c r="G42" s="15"/>
    </row>
    <row r="43" spans="7:7" x14ac:dyDescent="0.4">
      <c r="G43" s="15"/>
    </row>
    <row r="44" spans="7:7" x14ac:dyDescent="0.4">
      <c r="G44" s="15"/>
    </row>
    <row r="45" spans="7:7" x14ac:dyDescent="0.4">
      <c r="G45" s="15"/>
    </row>
    <row r="46" spans="7:7" x14ac:dyDescent="0.4">
      <c r="G46" s="15"/>
    </row>
    <row r="47" spans="7:7" x14ac:dyDescent="0.4">
      <c r="G47" s="15"/>
    </row>
    <row r="48" spans="7:7" x14ac:dyDescent="0.4">
      <c r="G48" s="15"/>
    </row>
    <row r="49" spans="7:7" x14ac:dyDescent="0.4">
      <c r="G49" s="15"/>
    </row>
    <row r="50" spans="7:7" x14ac:dyDescent="0.4">
      <c r="G50" s="15"/>
    </row>
    <row r="51" spans="7:7" x14ac:dyDescent="0.4">
      <c r="G51" s="15"/>
    </row>
    <row r="52" spans="7:7" x14ac:dyDescent="0.4">
      <c r="G52" s="15"/>
    </row>
    <row r="53" spans="7:7" x14ac:dyDescent="0.4">
      <c r="G53" s="15"/>
    </row>
    <row r="54" spans="7:7" x14ac:dyDescent="0.4">
      <c r="G54" s="15"/>
    </row>
    <row r="55" spans="7:7" x14ac:dyDescent="0.4">
      <c r="G55" s="15"/>
    </row>
    <row r="56" spans="7:7" x14ac:dyDescent="0.4">
      <c r="G56" s="15"/>
    </row>
    <row r="57" spans="7:7" x14ac:dyDescent="0.4">
      <c r="G57" s="15"/>
    </row>
    <row r="58" spans="7:7" x14ac:dyDescent="0.4">
      <c r="G58" s="15"/>
    </row>
    <row r="59" spans="7:7" x14ac:dyDescent="0.4">
      <c r="G59" s="15"/>
    </row>
    <row r="60" spans="7:7" x14ac:dyDescent="0.4">
      <c r="G60" s="15"/>
    </row>
    <row r="61" spans="7:7" x14ac:dyDescent="0.4">
      <c r="G61" s="15"/>
    </row>
    <row r="62" spans="7:7" x14ac:dyDescent="0.4">
      <c r="G62" s="15"/>
    </row>
    <row r="63" spans="7:7" x14ac:dyDescent="0.4">
      <c r="G63" s="15"/>
    </row>
    <row r="64" spans="7:7" x14ac:dyDescent="0.4">
      <c r="G64" s="15"/>
    </row>
    <row r="65" spans="7:7" x14ac:dyDescent="0.4">
      <c r="G65" s="15"/>
    </row>
    <row r="66" spans="7:7" x14ac:dyDescent="0.4">
      <c r="G66" s="15"/>
    </row>
    <row r="67" spans="7:7" x14ac:dyDescent="0.4">
      <c r="G67" s="15"/>
    </row>
    <row r="68" spans="7:7" x14ac:dyDescent="0.4">
      <c r="G68" s="15"/>
    </row>
    <row r="69" spans="7:7" x14ac:dyDescent="0.4">
      <c r="G69" s="15"/>
    </row>
    <row r="70" spans="7:7" x14ac:dyDescent="0.4">
      <c r="G70" s="15"/>
    </row>
    <row r="71" spans="7:7" x14ac:dyDescent="0.4">
      <c r="G71" s="15"/>
    </row>
    <row r="72" spans="7:7" x14ac:dyDescent="0.4">
      <c r="G72" s="15"/>
    </row>
    <row r="73" spans="7:7" x14ac:dyDescent="0.4">
      <c r="G73" s="15"/>
    </row>
    <row r="74" spans="7:7" x14ac:dyDescent="0.4">
      <c r="G74" s="15"/>
    </row>
    <row r="75" spans="7:7" x14ac:dyDescent="0.4">
      <c r="G75" s="15"/>
    </row>
    <row r="76" spans="7:7" x14ac:dyDescent="0.4">
      <c r="G76" s="15"/>
    </row>
    <row r="77" spans="7:7" x14ac:dyDescent="0.4">
      <c r="G77" s="15"/>
    </row>
    <row r="78" spans="7:7" x14ac:dyDescent="0.4">
      <c r="G78" s="15"/>
    </row>
    <row r="79" spans="7:7" x14ac:dyDescent="0.4">
      <c r="G79" s="15"/>
    </row>
    <row r="80" spans="7:7" x14ac:dyDescent="0.4">
      <c r="G80" s="15"/>
    </row>
    <row r="81" spans="7:7" x14ac:dyDescent="0.4">
      <c r="G81" s="15"/>
    </row>
    <row r="82" spans="7:7" x14ac:dyDescent="0.4">
      <c r="G82" s="15"/>
    </row>
    <row r="83" spans="7:7" x14ac:dyDescent="0.4">
      <c r="G83" s="15"/>
    </row>
    <row r="84" spans="7:7" x14ac:dyDescent="0.4">
      <c r="G84" s="15"/>
    </row>
    <row r="85" spans="7:7" x14ac:dyDescent="0.4">
      <c r="G85" s="15"/>
    </row>
    <row r="86" spans="7:7" x14ac:dyDescent="0.4">
      <c r="G86" s="15"/>
    </row>
    <row r="87" spans="7:7" x14ac:dyDescent="0.4">
      <c r="G87" s="15"/>
    </row>
    <row r="88" spans="7:7" x14ac:dyDescent="0.4">
      <c r="G88" s="15"/>
    </row>
    <row r="89" spans="7:7" x14ac:dyDescent="0.4">
      <c r="G89" s="15"/>
    </row>
    <row r="90" spans="7:7" x14ac:dyDescent="0.4">
      <c r="G90" s="15"/>
    </row>
    <row r="91" spans="7:7" x14ac:dyDescent="0.4">
      <c r="G91" s="15"/>
    </row>
    <row r="92" spans="7:7" x14ac:dyDescent="0.4">
      <c r="G92" s="15"/>
    </row>
    <row r="93" spans="7:7" x14ac:dyDescent="0.4">
      <c r="G93" s="15"/>
    </row>
    <row r="94" spans="7:7" x14ac:dyDescent="0.4">
      <c r="G94" s="15"/>
    </row>
    <row r="95" spans="7:7" x14ac:dyDescent="0.4">
      <c r="G95" s="15"/>
    </row>
    <row r="96" spans="7:7" x14ac:dyDescent="0.4">
      <c r="G96" s="15"/>
    </row>
    <row r="97" spans="7:7" x14ac:dyDescent="0.4">
      <c r="G97" s="15"/>
    </row>
    <row r="98" spans="7:7" x14ac:dyDescent="0.4">
      <c r="G98" s="15"/>
    </row>
    <row r="99" spans="7:7" x14ac:dyDescent="0.4">
      <c r="G99" s="15"/>
    </row>
    <row r="100" spans="7:7" x14ac:dyDescent="0.4">
      <c r="G100" s="15"/>
    </row>
  </sheetData>
  <conditionalFormatting sqref="G22:G100">
    <cfRule type="expression" dxfId="1" priority="1">
      <formula>AND(ISNUMBER(G22),G22=MAX(_xlfn.ANCHORARRAY($G$22)))</formula>
    </cfRule>
  </conditionalFormatting>
  <conditionalFormatting sqref="G22:G100">
    <cfRule type="expression" dxfId="0" priority="2">
      <formula>AND(ISNUMBER(G22),G22=MIN(_xlfn.ANCHORARRAY($G$22)))</formula>
    </cfRule>
  </conditionalFormatting>
  <dataValidations count="1">
    <dataValidation type="list" allowBlank="1" showInputMessage="1" showErrorMessage="1" errorTitle="เลือกประเภทการคำนวณ" error="กรุณาเลือก Sum, Count, Average, Max หรือ Min" sqref="F3" xr:uid="{727EB99A-59E4-440B-82EB-89DD56BDF704}">
      <formula1>"Sum,Count,Average,Max,Min"</formula1>
    </dataValidation>
  </dataValidations>
  <pageMargins left="0.7" right="0.7" top="0.75" bottom="0.75" header="0.3" footer="0.3"/>
  <drawing r:id="rId1"/>
  <legacy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A0DD-95F5-4B93-964F-108817D412B8}">
  <dimension ref="A1:L75"/>
  <sheetViews>
    <sheetView showGridLines="0" workbookViewId="0">
      <pane ySplit="3" topLeftCell="A4" activePane="bottomLeft" state="frozen"/>
      <selection pane="bottomLeft" activeCell="K61" sqref="K61"/>
    </sheetView>
  </sheetViews>
  <sheetFormatPr defaultRowHeight="14.6" x14ac:dyDescent="0.4"/>
  <cols>
    <col min="1" max="1" width="12" customWidth="1"/>
    <col min="2" max="2" width="9" customWidth="1"/>
    <col min="3" max="4" width="18" customWidth="1"/>
    <col min="5" max="5" width="13" customWidth="1"/>
    <col min="6" max="6" width="12" customWidth="1"/>
    <col min="7" max="7" width="13" customWidth="1"/>
    <col min="8" max="8" width="12" customWidth="1"/>
    <col min="9" max="9" width="10" customWidth="1"/>
    <col min="11" max="11" width="28" customWidth="1"/>
    <col min="12" max="12" width="60" customWidth="1"/>
  </cols>
  <sheetData>
    <row r="1" spans="1:12" ht="20.6" x14ac:dyDescent="0.55000000000000004">
      <c r="A1" s="1" t="s">
        <v>0</v>
      </c>
      <c r="B1" s="2"/>
      <c r="C1" s="2"/>
      <c r="D1" s="2"/>
      <c r="E1" s="2"/>
      <c r="F1" s="2"/>
      <c r="G1" s="2"/>
      <c r="H1" s="2"/>
      <c r="I1" s="2"/>
      <c r="K1">
        <f>I4</f>
        <v>1</v>
      </c>
    </row>
    <row r="3" spans="1:12" ht="25.75" x14ac:dyDescent="0.4">
      <c r="A3" s="3" t="s">
        <v>1</v>
      </c>
      <c r="B3" s="3" t="s">
        <v>2</v>
      </c>
      <c r="C3" s="3" t="s">
        <v>3</v>
      </c>
      <c r="D3" s="3" t="s">
        <v>4</v>
      </c>
      <c r="E3" s="3" t="s">
        <v>5</v>
      </c>
      <c r="F3" s="3" t="s">
        <v>6</v>
      </c>
      <c r="G3" s="3" t="s">
        <v>7</v>
      </c>
      <c r="H3" s="3" t="s">
        <v>8</v>
      </c>
      <c r="I3" s="3" t="s">
        <v>9</v>
      </c>
      <c r="K3" s="3" t="s">
        <v>10</v>
      </c>
      <c r="L3" s="4" t="s">
        <v>11</v>
      </c>
    </row>
    <row r="4" spans="1:12" x14ac:dyDescent="0.4">
      <c r="A4" s="5">
        <v>46023</v>
      </c>
      <c r="B4" s="6">
        <v>2026</v>
      </c>
      <c r="C4" s="7" t="s">
        <v>12</v>
      </c>
      <c r="D4" s="7" t="s">
        <v>13</v>
      </c>
      <c r="E4" s="7" t="s">
        <v>13</v>
      </c>
      <c r="F4" s="7" t="s">
        <v>14</v>
      </c>
      <c r="G4" s="7" t="s">
        <v>15</v>
      </c>
      <c r="H4" s="8">
        <v>45000</v>
      </c>
      <c r="I4" s="9">
        <f>SUBTOTAL(103,Sales[[#This Row],[Product]])</f>
        <v>1</v>
      </c>
    </row>
    <row r="5" spans="1:12" x14ac:dyDescent="0.4">
      <c r="A5" s="5">
        <v>46024</v>
      </c>
      <c r="B5" s="6">
        <v>2026</v>
      </c>
      <c r="C5" s="7" t="s">
        <v>12</v>
      </c>
      <c r="D5" s="7" t="s">
        <v>16</v>
      </c>
      <c r="E5" s="7" t="s">
        <v>16</v>
      </c>
      <c r="F5" s="7" t="s">
        <v>14</v>
      </c>
      <c r="G5" s="7" t="s">
        <v>17</v>
      </c>
      <c r="H5" s="8">
        <v>41000</v>
      </c>
      <c r="I5" s="9">
        <f>SUBTOTAL(103,Sales[[#This Row],[Product]])</f>
        <v>1</v>
      </c>
    </row>
    <row r="6" spans="1:12" x14ac:dyDescent="0.4">
      <c r="A6" s="5">
        <v>46025</v>
      </c>
      <c r="B6" s="6">
        <v>2026</v>
      </c>
      <c r="C6" s="7" t="s">
        <v>18</v>
      </c>
      <c r="D6" s="7" t="s">
        <v>19</v>
      </c>
      <c r="E6" s="7" t="s">
        <v>19</v>
      </c>
      <c r="F6" s="7" t="s">
        <v>20</v>
      </c>
      <c r="G6" s="7" t="s">
        <v>21</v>
      </c>
      <c r="H6" s="8">
        <v>20000</v>
      </c>
      <c r="I6" s="9">
        <f>SUBTOTAL(103,Sales[[#This Row],[Product]])</f>
        <v>1</v>
      </c>
    </row>
    <row r="7" spans="1:12" x14ac:dyDescent="0.4">
      <c r="A7" s="5">
        <v>46026</v>
      </c>
      <c r="B7" s="6">
        <v>2026</v>
      </c>
      <c r="C7" s="7" t="s">
        <v>12</v>
      </c>
      <c r="D7" s="7" t="s">
        <v>22</v>
      </c>
      <c r="E7" s="7" t="s">
        <v>23</v>
      </c>
      <c r="F7" s="7" t="s">
        <v>24</v>
      </c>
      <c r="G7" s="7" t="s">
        <v>15</v>
      </c>
      <c r="H7" s="8">
        <v>22000</v>
      </c>
      <c r="I7" s="9">
        <f>SUBTOTAL(103,Sales[[#This Row],[Product]])</f>
        <v>1</v>
      </c>
    </row>
    <row r="8" spans="1:12" x14ac:dyDescent="0.4">
      <c r="A8" s="5">
        <v>46027</v>
      </c>
      <c r="B8" s="6">
        <v>2026</v>
      </c>
      <c r="C8" s="7" t="s">
        <v>12</v>
      </c>
      <c r="D8" s="7" t="s">
        <v>13</v>
      </c>
      <c r="E8" s="7" t="s">
        <v>13</v>
      </c>
      <c r="F8" s="7" t="s">
        <v>20</v>
      </c>
      <c r="G8" s="7" t="s">
        <v>21</v>
      </c>
      <c r="H8" s="8">
        <v>14000</v>
      </c>
      <c r="I8" s="9">
        <f>SUBTOTAL(103,Sales[[#This Row],[Product]])</f>
        <v>1</v>
      </c>
    </row>
    <row r="9" spans="1:12" x14ac:dyDescent="0.4">
      <c r="A9" s="5">
        <v>46028</v>
      </c>
      <c r="B9" s="6">
        <v>2026</v>
      </c>
      <c r="C9" s="7" t="s">
        <v>12</v>
      </c>
      <c r="D9" s="7" t="s">
        <v>25</v>
      </c>
      <c r="E9" s="7" t="s">
        <v>25</v>
      </c>
      <c r="F9" s="7" t="s">
        <v>14</v>
      </c>
      <c r="G9" s="7" t="s">
        <v>15</v>
      </c>
      <c r="H9" s="8">
        <v>9000</v>
      </c>
      <c r="I9" s="9">
        <f>SUBTOTAL(103,Sales[[#This Row],[Product]])</f>
        <v>1</v>
      </c>
    </row>
    <row r="10" spans="1:12" x14ac:dyDescent="0.4">
      <c r="A10" s="5">
        <v>46029</v>
      </c>
      <c r="B10" s="6">
        <v>2026</v>
      </c>
      <c r="C10" s="7" t="s">
        <v>18</v>
      </c>
      <c r="D10" s="7" t="s">
        <v>19</v>
      </c>
      <c r="E10" s="7" t="s">
        <v>19</v>
      </c>
      <c r="F10" s="7" t="s">
        <v>26</v>
      </c>
      <c r="G10" s="7" t="s">
        <v>21</v>
      </c>
      <c r="H10" s="8">
        <v>11000</v>
      </c>
      <c r="I10" s="9">
        <f>SUBTOTAL(103,Sales[[#This Row],[Product]])</f>
        <v>1</v>
      </c>
    </row>
    <row r="11" spans="1:12" x14ac:dyDescent="0.4">
      <c r="A11" s="5">
        <v>46030</v>
      </c>
      <c r="B11" s="6">
        <v>2026</v>
      </c>
      <c r="C11" s="7" t="s">
        <v>27</v>
      </c>
      <c r="D11" s="7" t="s">
        <v>28</v>
      </c>
      <c r="E11" s="7" t="s">
        <v>27</v>
      </c>
      <c r="F11" s="7" t="s">
        <v>20</v>
      </c>
      <c r="G11" s="7" t="s">
        <v>15</v>
      </c>
      <c r="H11" s="8">
        <v>31000</v>
      </c>
      <c r="I11" s="9">
        <f>SUBTOTAL(103,Sales[[#This Row],[Product]])</f>
        <v>1</v>
      </c>
    </row>
    <row r="12" spans="1:12" x14ac:dyDescent="0.4">
      <c r="A12" s="5">
        <v>46031</v>
      </c>
      <c r="B12" s="6">
        <v>2026</v>
      </c>
      <c r="C12" s="7" t="s">
        <v>29</v>
      </c>
      <c r="D12" s="7" t="s">
        <v>30</v>
      </c>
      <c r="E12" s="7" t="s">
        <v>30</v>
      </c>
      <c r="F12" s="7" t="s">
        <v>26</v>
      </c>
      <c r="G12" s="7" t="s">
        <v>21</v>
      </c>
      <c r="H12" s="8">
        <v>21000</v>
      </c>
      <c r="I12" s="9">
        <f>SUBTOTAL(103,Sales[[#This Row],[Product]])</f>
        <v>1</v>
      </c>
    </row>
    <row r="13" spans="1:12" x14ac:dyDescent="0.4">
      <c r="A13" s="5">
        <v>46032</v>
      </c>
      <c r="B13" s="6">
        <v>2026</v>
      </c>
      <c r="C13" s="7" t="s">
        <v>31</v>
      </c>
      <c r="D13" s="7" t="s">
        <v>31</v>
      </c>
      <c r="E13" s="7" t="s">
        <v>31</v>
      </c>
      <c r="F13" s="7" t="s">
        <v>20</v>
      </c>
      <c r="G13" s="7" t="s">
        <v>17</v>
      </c>
      <c r="H13" s="8">
        <v>31000</v>
      </c>
      <c r="I13" s="9">
        <f>SUBTOTAL(103,Sales[[#This Row],[Product]])</f>
        <v>1</v>
      </c>
    </row>
    <row r="14" spans="1:12" x14ac:dyDescent="0.4">
      <c r="A14" s="5">
        <v>46033</v>
      </c>
      <c r="B14" s="6">
        <v>2026</v>
      </c>
      <c r="C14" s="7" t="s">
        <v>12</v>
      </c>
      <c r="D14" s="7" t="s">
        <v>16</v>
      </c>
      <c r="E14" s="7" t="s">
        <v>16</v>
      </c>
      <c r="F14" s="7" t="s">
        <v>14</v>
      </c>
      <c r="G14" s="7" t="s">
        <v>15</v>
      </c>
      <c r="H14" s="8">
        <v>28000</v>
      </c>
      <c r="I14" s="9">
        <f>SUBTOTAL(103,Sales[[#This Row],[Product]])</f>
        <v>1</v>
      </c>
    </row>
    <row r="15" spans="1:12" x14ac:dyDescent="0.4">
      <c r="A15" s="5">
        <v>46034</v>
      </c>
      <c r="B15" s="6">
        <v>2026</v>
      </c>
      <c r="C15" s="7" t="s">
        <v>18</v>
      </c>
      <c r="D15" s="7" t="s">
        <v>19</v>
      </c>
      <c r="E15" s="7" t="s">
        <v>19</v>
      </c>
      <c r="F15" s="7" t="s">
        <v>20</v>
      </c>
      <c r="G15" s="7" t="s">
        <v>15</v>
      </c>
      <c r="H15" s="8">
        <v>19000</v>
      </c>
      <c r="I15" s="9">
        <f>SUBTOTAL(103,Sales[[#This Row],[Product]])</f>
        <v>1</v>
      </c>
    </row>
    <row r="16" spans="1:12" x14ac:dyDescent="0.4">
      <c r="A16" s="5">
        <v>46035</v>
      </c>
      <c r="B16" s="6">
        <v>2026</v>
      </c>
      <c r="C16" s="7" t="s">
        <v>12</v>
      </c>
      <c r="D16" s="7" t="s">
        <v>22</v>
      </c>
      <c r="E16" s="7" t="s">
        <v>32</v>
      </c>
      <c r="F16" s="7" t="s">
        <v>20</v>
      </c>
      <c r="G16" s="7" t="s">
        <v>17</v>
      </c>
      <c r="H16" s="8">
        <v>36000</v>
      </c>
      <c r="I16" s="9">
        <f>SUBTOTAL(103,Sales[[#This Row],[Product]])</f>
        <v>1</v>
      </c>
    </row>
    <row r="17" spans="1:9" x14ac:dyDescent="0.4">
      <c r="A17" s="5">
        <v>46036</v>
      </c>
      <c r="B17" s="6">
        <v>2026</v>
      </c>
      <c r="C17" s="7" t="s">
        <v>29</v>
      </c>
      <c r="D17" s="7" t="s">
        <v>30</v>
      </c>
      <c r="E17" s="7" t="s">
        <v>30</v>
      </c>
      <c r="F17" s="7" t="s">
        <v>24</v>
      </c>
      <c r="G17" s="7" t="s">
        <v>21</v>
      </c>
      <c r="H17" s="8">
        <v>19000</v>
      </c>
      <c r="I17" s="9">
        <f>SUBTOTAL(103,Sales[[#This Row],[Product]])</f>
        <v>1</v>
      </c>
    </row>
    <row r="18" spans="1:9" x14ac:dyDescent="0.4">
      <c r="A18" s="5">
        <v>46037</v>
      </c>
      <c r="B18" s="6">
        <v>2026</v>
      </c>
      <c r="C18" s="7" t="s">
        <v>12</v>
      </c>
      <c r="D18" s="7" t="s">
        <v>13</v>
      </c>
      <c r="E18" s="7" t="s">
        <v>13</v>
      </c>
      <c r="F18" s="7" t="s">
        <v>14</v>
      </c>
      <c r="G18" s="7" t="s">
        <v>21</v>
      </c>
      <c r="H18" s="8">
        <v>41000</v>
      </c>
      <c r="I18" s="9">
        <f>SUBTOTAL(103,Sales[[#This Row],[Product]])</f>
        <v>1</v>
      </c>
    </row>
    <row r="19" spans="1:9" x14ac:dyDescent="0.4">
      <c r="A19" s="5">
        <v>46038</v>
      </c>
      <c r="B19" s="6">
        <v>2026</v>
      </c>
      <c r="C19" s="7" t="s">
        <v>29</v>
      </c>
      <c r="D19" s="7" t="s">
        <v>30</v>
      </c>
      <c r="E19" s="7" t="s">
        <v>30</v>
      </c>
      <c r="F19" s="7" t="s">
        <v>20</v>
      </c>
      <c r="G19" s="7" t="s">
        <v>15</v>
      </c>
      <c r="H19" s="8">
        <v>14000</v>
      </c>
      <c r="I19" s="9">
        <f>SUBTOTAL(103,Sales[[#This Row],[Product]])</f>
        <v>1</v>
      </c>
    </row>
    <row r="20" spans="1:9" x14ac:dyDescent="0.4">
      <c r="A20" s="5">
        <v>46039</v>
      </c>
      <c r="B20" s="6">
        <v>2026</v>
      </c>
      <c r="C20" s="7" t="s">
        <v>27</v>
      </c>
      <c r="D20" s="7" t="s">
        <v>28</v>
      </c>
      <c r="E20" s="7" t="s">
        <v>27</v>
      </c>
      <c r="F20" s="7" t="s">
        <v>14</v>
      </c>
      <c r="G20" s="7" t="s">
        <v>15</v>
      </c>
      <c r="H20" s="8">
        <v>25000</v>
      </c>
      <c r="I20" s="9">
        <f>SUBTOTAL(103,Sales[[#This Row],[Product]])</f>
        <v>1</v>
      </c>
    </row>
    <row r="21" spans="1:9" x14ac:dyDescent="0.4">
      <c r="A21" s="5">
        <v>46040</v>
      </c>
      <c r="B21" s="6">
        <v>2026</v>
      </c>
      <c r="C21" s="7" t="s">
        <v>12</v>
      </c>
      <c r="D21" s="7" t="s">
        <v>22</v>
      </c>
      <c r="E21" s="7" t="s">
        <v>23</v>
      </c>
      <c r="F21" s="7" t="s">
        <v>20</v>
      </c>
      <c r="G21" s="7" t="s">
        <v>21</v>
      </c>
      <c r="H21" s="8">
        <v>29000</v>
      </c>
      <c r="I21" s="9">
        <f>SUBTOTAL(103,Sales[[#This Row],[Product]])</f>
        <v>1</v>
      </c>
    </row>
    <row r="22" spans="1:9" x14ac:dyDescent="0.4">
      <c r="A22" s="5">
        <v>46054</v>
      </c>
      <c r="B22" s="6">
        <v>2026</v>
      </c>
      <c r="C22" s="7" t="s">
        <v>18</v>
      </c>
      <c r="D22" s="7" t="s">
        <v>19</v>
      </c>
      <c r="E22" s="7" t="s">
        <v>19</v>
      </c>
      <c r="F22" s="7" t="s">
        <v>14</v>
      </c>
      <c r="G22" s="7" t="s">
        <v>21</v>
      </c>
      <c r="H22" s="8">
        <v>42000</v>
      </c>
      <c r="I22" s="9">
        <f>SUBTOTAL(103,Sales[[#This Row],[Product]])</f>
        <v>1</v>
      </c>
    </row>
    <row r="23" spans="1:9" x14ac:dyDescent="0.4">
      <c r="A23" s="5">
        <v>46055</v>
      </c>
      <c r="B23" s="6">
        <v>2026</v>
      </c>
      <c r="C23" s="7" t="s">
        <v>12</v>
      </c>
      <c r="D23" s="7" t="s">
        <v>25</v>
      </c>
      <c r="E23" s="7" t="s">
        <v>25</v>
      </c>
      <c r="F23" s="7" t="s">
        <v>24</v>
      </c>
      <c r="G23" s="7" t="s">
        <v>15</v>
      </c>
      <c r="H23" s="8">
        <v>21000</v>
      </c>
      <c r="I23" s="9">
        <f>SUBTOTAL(103,Sales[[#This Row],[Product]])</f>
        <v>1</v>
      </c>
    </row>
    <row r="24" spans="1:9" x14ac:dyDescent="0.4">
      <c r="A24" s="5">
        <v>46056</v>
      </c>
      <c r="B24" s="6">
        <v>2026</v>
      </c>
      <c r="C24" s="7" t="s">
        <v>12</v>
      </c>
      <c r="D24" s="7" t="s">
        <v>13</v>
      </c>
      <c r="E24" s="7" t="s">
        <v>13</v>
      </c>
      <c r="F24" s="7" t="s">
        <v>26</v>
      </c>
      <c r="G24" s="7" t="s">
        <v>17</v>
      </c>
      <c r="H24" s="8">
        <v>47000</v>
      </c>
      <c r="I24" s="9">
        <f>SUBTOTAL(103,Sales[[#This Row],[Product]])</f>
        <v>1</v>
      </c>
    </row>
    <row r="25" spans="1:9" x14ac:dyDescent="0.4">
      <c r="A25" s="5">
        <v>46057</v>
      </c>
      <c r="B25" s="6">
        <v>2026</v>
      </c>
      <c r="C25" s="7" t="s">
        <v>12</v>
      </c>
      <c r="D25" s="7" t="s">
        <v>13</v>
      </c>
      <c r="E25" s="7" t="s">
        <v>13</v>
      </c>
      <c r="F25" s="7" t="s">
        <v>14</v>
      </c>
      <c r="G25" s="7" t="s">
        <v>15</v>
      </c>
      <c r="H25" s="8">
        <v>29000</v>
      </c>
      <c r="I25" s="9">
        <f>SUBTOTAL(103,Sales[[#This Row],[Product]])</f>
        <v>1</v>
      </c>
    </row>
    <row r="26" spans="1:9" x14ac:dyDescent="0.4">
      <c r="A26" s="5">
        <v>46058</v>
      </c>
      <c r="B26" s="6">
        <v>2026</v>
      </c>
      <c r="C26" s="7" t="s">
        <v>12</v>
      </c>
      <c r="D26" s="7" t="s">
        <v>22</v>
      </c>
      <c r="E26" s="7" t="s">
        <v>23</v>
      </c>
      <c r="F26" s="7" t="s">
        <v>20</v>
      </c>
      <c r="G26" s="7" t="s">
        <v>15</v>
      </c>
      <c r="H26" s="8">
        <v>45000</v>
      </c>
      <c r="I26" s="9">
        <f>SUBTOTAL(103,Sales[[#This Row],[Product]])</f>
        <v>1</v>
      </c>
    </row>
    <row r="27" spans="1:9" x14ac:dyDescent="0.4">
      <c r="A27" s="5">
        <v>46059</v>
      </c>
      <c r="B27" s="6">
        <v>2026</v>
      </c>
      <c r="C27" s="7" t="s">
        <v>18</v>
      </c>
      <c r="D27" s="7" t="s">
        <v>19</v>
      </c>
      <c r="E27" s="7" t="s">
        <v>19</v>
      </c>
      <c r="F27" s="7" t="s">
        <v>24</v>
      </c>
      <c r="G27" s="7" t="s">
        <v>17</v>
      </c>
      <c r="H27" s="8">
        <v>36000</v>
      </c>
      <c r="I27" s="9">
        <f>SUBTOTAL(103,Sales[[#This Row],[Product]])</f>
        <v>1</v>
      </c>
    </row>
    <row r="28" spans="1:9" x14ac:dyDescent="0.4">
      <c r="A28" s="5">
        <v>46060</v>
      </c>
      <c r="B28" s="6">
        <v>2026</v>
      </c>
      <c r="C28" s="7" t="s">
        <v>12</v>
      </c>
      <c r="D28" s="7" t="s">
        <v>22</v>
      </c>
      <c r="E28" s="7" t="s">
        <v>23</v>
      </c>
      <c r="F28" s="7" t="s">
        <v>14</v>
      </c>
      <c r="G28" s="7" t="s">
        <v>17</v>
      </c>
      <c r="H28" s="8">
        <v>34000</v>
      </c>
      <c r="I28" s="9">
        <f>SUBTOTAL(103,Sales[[#This Row],[Product]])</f>
        <v>1</v>
      </c>
    </row>
    <row r="29" spans="1:9" x14ac:dyDescent="0.4">
      <c r="A29" s="5">
        <v>46061</v>
      </c>
      <c r="B29" s="6">
        <v>2026</v>
      </c>
      <c r="C29" s="7" t="s">
        <v>31</v>
      </c>
      <c r="D29" s="7" t="s">
        <v>31</v>
      </c>
      <c r="E29" s="7" t="s">
        <v>31</v>
      </c>
      <c r="F29" s="7" t="s">
        <v>26</v>
      </c>
      <c r="G29" s="7" t="s">
        <v>21</v>
      </c>
      <c r="H29" s="8">
        <v>22000</v>
      </c>
      <c r="I29" s="9">
        <f>SUBTOTAL(103,Sales[[#This Row],[Product]])</f>
        <v>1</v>
      </c>
    </row>
    <row r="30" spans="1:9" x14ac:dyDescent="0.4">
      <c r="A30" s="5">
        <v>46062</v>
      </c>
      <c r="B30" s="6">
        <v>2026</v>
      </c>
      <c r="C30" s="7" t="s">
        <v>29</v>
      </c>
      <c r="D30" s="7" t="s">
        <v>33</v>
      </c>
      <c r="E30" s="7" t="s">
        <v>33</v>
      </c>
      <c r="F30" s="7" t="s">
        <v>24</v>
      </c>
      <c r="G30" s="7" t="s">
        <v>17</v>
      </c>
      <c r="H30" s="8">
        <v>11000</v>
      </c>
      <c r="I30" s="9">
        <f>SUBTOTAL(103,Sales[[#This Row],[Product]])</f>
        <v>1</v>
      </c>
    </row>
    <row r="31" spans="1:9" x14ac:dyDescent="0.4">
      <c r="A31" s="5">
        <v>46063</v>
      </c>
      <c r="B31" s="6">
        <v>2026</v>
      </c>
      <c r="C31" s="7" t="s">
        <v>12</v>
      </c>
      <c r="D31" s="7" t="s">
        <v>22</v>
      </c>
      <c r="E31" s="7" t="s">
        <v>23</v>
      </c>
      <c r="F31" s="7" t="s">
        <v>24</v>
      </c>
      <c r="G31" s="7" t="s">
        <v>17</v>
      </c>
      <c r="H31" s="8">
        <v>13000</v>
      </c>
      <c r="I31" s="9">
        <f>SUBTOTAL(103,Sales[[#This Row],[Product]])</f>
        <v>1</v>
      </c>
    </row>
    <row r="32" spans="1:9" x14ac:dyDescent="0.4">
      <c r="A32" s="5">
        <v>46064</v>
      </c>
      <c r="B32" s="6">
        <v>2026</v>
      </c>
      <c r="C32" s="7" t="s">
        <v>12</v>
      </c>
      <c r="D32" s="7" t="s">
        <v>22</v>
      </c>
      <c r="E32" s="7" t="s">
        <v>23</v>
      </c>
      <c r="F32" s="7" t="s">
        <v>14</v>
      </c>
      <c r="G32" s="7" t="s">
        <v>17</v>
      </c>
      <c r="H32" s="8">
        <v>39000</v>
      </c>
      <c r="I32" s="9">
        <f>SUBTOTAL(103,Sales[[#This Row],[Product]])</f>
        <v>1</v>
      </c>
    </row>
    <row r="33" spans="1:9" x14ac:dyDescent="0.4">
      <c r="A33" s="5">
        <v>46065</v>
      </c>
      <c r="B33" s="6">
        <v>2026</v>
      </c>
      <c r="C33" s="7" t="s">
        <v>12</v>
      </c>
      <c r="D33" s="7" t="s">
        <v>22</v>
      </c>
      <c r="E33" s="7" t="s">
        <v>32</v>
      </c>
      <c r="F33" s="7" t="s">
        <v>26</v>
      </c>
      <c r="G33" s="7" t="s">
        <v>17</v>
      </c>
      <c r="H33" s="8">
        <v>24000</v>
      </c>
      <c r="I33" s="9">
        <f>SUBTOTAL(103,Sales[[#This Row],[Product]])</f>
        <v>1</v>
      </c>
    </row>
    <row r="34" spans="1:9" x14ac:dyDescent="0.4">
      <c r="A34" s="5">
        <v>46066</v>
      </c>
      <c r="B34" s="6">
        <v>2026</v>
      </c>
      <c r="C34" s="7" t="s">
        <v>31</v>
      </c>
      <c r="D34" s="7" t="s">
        <v>31</v>
      </c>
      <c r="E34" s="7" t="s">
        <v>31</v>
      </c>
      <c r="F34" s="7" t="s">
        <v>20</v>
      </c>
      <c r="G34" s="7" t="s">
        <v>21</v>
      </c>
      <c r="H34" s="8">
        <v>26000</v>
      </c>
      <c r="I34" s="9">
        <f>SUBTOTAL(103,Sales[[#This Row],[Product]])</f>
        <v>1</v>
      </c>
    </row>
    <row r="35" spans="1:9" x14ac:dyDescent="0.4">
      <c r="A35" s="5">
        <v>46067</v>
      </c>
      <c r="B35" s="6">
        <v>2026</v>
      </c>
      <c r="C35" s="7" t="s">
        <v>31</v>
      </c>
      <c r="D35" s="7" t="s">
        <v>31</v>
      </c>
      <c r="E35" s="7" t="s">
        <v>31</v>
      </c>
      <c r="F35" s="7" t="s">
        <v>20</v>
      </c>
      <c r="G35" s="7" t="s">
        <v>21</v>
      </c>
      <c r="H35" s="8">
        <v>43000</v>
      </c>
      <c r="I35" s="9">
        <f>SUBTOTAL(103,Sales[[#This Row],[Product]])</f>
        <v>1</v>
      </c>
    </row>
    <row r="36" spans="1:9" x14ac:dyDescent="0.4">
      <c r="A36" s="5">
        <v>46068</v>
      </c>
      <c r="B36" s="6">
        <v>2026</v>
      </c>
      <c r="C36" s="7" t="s">
        <v>12</v>
      </c>
      <c r="D36" s="7" t="s">
        <v>22</v>
      </c>
      <c r="E36" s="7" t="s">
        <v>23</v>
      </c>
      <c r="F36" s="7" t="s">
        <v>26</v>
      </c>
      <c r="G36" s="7" t="s">
        <v>21</v>
      </c>
      <c r="H36" s="8">
        <v>42000</v>
      </c>
      <c r="I36" s="9">
        <f>SUBTOTAL(103,Sales[[#This Row],[Product]])</f>
        <v>1</v>
      </c>
    </row>
    <row r="37" spans="1:9" x14ac:dyDescent="0.4">
      <c r="A37" s="5">
        <v>46069</v>
      </c>
      <c r="B37" s="6">
        <v>2026</v>
      </c>
      <c r="C37" s="7" t="s">
        <v>12</v>
      </c>
      <c r="D37" s="7" t="s">
        <v>25</v>
      </c>
      <c r="E37" s="7" t="s">
        <v>25</v>
      </c>
      <c r="F37" s="7" t="s">
        <v>24</v>
      </c>
      <c r="G37" s="7" t="s">
        <v>21</v>
      </c>
      <c r="H37" s="8">
        <v>14000</v>
      </c>
      <c r="I37" s="9">
        <f>SUBTOTAL(103,Sales[[#This Row],[Product]])</f>
        <v>1</v>
      </c>
    </row>
    <row r="38" spans="1:9" x14ac:dyDescent="0.4">
      <c r="A38" s="5">
        <v>46070</v>
      </c>
      <c r="B38" s="6">
        <v>2026</v>
      </c>
      <c r="C38" s="7" t="s">
        <v>29</v>
      </c>
      <c r="D38" s="7" t="s">
        <v>30</v>
      </c>
      <c r="E38" s="7" t="s">
        <v>30</v>
      </c>
      <c r="F38" s="7" t="s">
        <v>20</v>
      </c>
      <c r="G38" s="7" t="s">
        <v>21</v>
      </c>
      <c r="H38" s="8">
        <v>36000</v>
      </c>
      <c r="I38" s="9">
        <f>SUBTOTAL(103,Sales[[#This Row],[Product]])</f>
        <v>1</v>
      </c>
    </row>
    <row r="39" spans="1:9" x14ac:dyDescent="0.4">
      <c r="A39" s="5">
        <v>46071</v>
      </c>
      <c r="B39" s="6">
        <v>2026</v>
      </c>
      <c r="C39" s="7" t="s">
        <v>12</v>
      </c>
      <c r="D39" s="7" t="s">
        <v>13</v>
      </c>
      <c r="E39" s="7" t="s">
        <v>13</v>
      </c>
      <c r="F39" s="7" t="s">
        <v>24</v>
      </c>
      <c r="G39" s="7" t="s">
        <v>17</v>
      </c>
      <c r="H39" s="8">
        <v>47000</v>
      </c>
      <c r="I39" s="9">
        <f>SUBTOTAL(103,Sales[[#This Row],[Product]])</f>
        <v>1</v>
      </c>
    </row>
    <row r="40" spans="1:9" x14ac:dyDescent="0.4">
      <c r="A40" s="5">
        <v>46082</v>
      </c>
      <c r="B40" s="6">
        <v>2026</v>
      </c>
      <c r="C40" s="7" t="s">
        <v>29</v>
      </c>
      <c r="D40" s="7" t="s">
        <v>33</v>
      </c>
      <c r="E40" s="7" t="s">
        <v>33</v>
      </c>
      <c r="F40" s="7" t="s">
        <v>20</v>
      </c>
      <c r="G40" s="7" t="s">
        <v>15</v>
      </c>
      <c r="H40" s="8">
        <v>48000</v>
      </c>
      <c r="I40" s="9">
        <f>SUBTOTAL(103,Sales[[#This Row],[Product]])</f>
        <v>1</v>
      </c>
    </row>
    <row r="41" spans="1:9" x14ac:dyDescent="0.4">
      <c r="A41" s="5">
        <v>46083</v>
      </c>
      <c r="B41" s="6">
        <v>2026</v>
      </c>
      <c r="C41" s="7" t="s">
        <v>12</v>
      </c>
      <c r="D41" s="7" t="s">
        <v>22</v>
      </c>
      <c r="E41" s="7" t="s">
        <v>32</v>
      </c>
      <c r="F41" s="7" t="s">
        <v>24</v>
      </c>
      <c r="G41" s="7" t="s">
        <v>15</v>
      </c>
      <c r="H41" s="8">
        <v>26000</v>
      </c>
      <c r="I41" s="9">
        <f>SUBTOTAL(103,Sales[[#This Row],[Product]])</f>
        <v>1</v>
      </c>
    </row>
    <row r="42" spans="1:9" x14ac:dyDescent="0.4">
      <c r="A42" s="5">
        <v>46084</v>
      </c>
      <c r="B42" s="6">
        <v>2026</v>
      </c>
      <c r="C42" s="7" t="s">
        <v>12</v>
      </c>
      <c r="D42" s="7" t="s">
        <v>22</v>
      </c>
      <c r="E42" s="7" t="s">
        <v>32</v>
      </c>
      <c r="F42" s="7" t="s">
        <v>26</v>
      </c>
      <c r="G42" s="7" t="s">
        <v>15</v>
      </c>
      <c r="H42" s="8">
        <v>43000</v>
      </c>
      <c r="I42" s="9">
        <f>SUBTOTAL(103,Sales[[#This Row],[Product]])</f>
        <v>1</v>
      </c>
    </row>
    <row r="43" spans="1:9" x14ac:dyDescent="0.4">
      <c r="A43" s="5">
        <v>46085</v>
      </c>
      <c r="B43" s="6">
        <v>2026</v>
      </c>
      <c r="C43" s="7" t="s">
        <v>12</v>
      </c>
      <c r="D43" s="7" t="s">
        <v>13</v>
      </c>
      <c r="E43" s="7" t="s">
        <v>13</v>
      </c>
      <c r="F43" s="7" t="s">
        <v>20</v>
      </c>
      <c r="G43" s="7" t="s">
        <v>21</v>
      </c>
      <c r="H43" s="8">
        <v>14000</v>
      </c>
      <c r="I43" s="9">
        <f>SUBTOTAL(103,Sales[[#This Row],[Product]])</f>
        <v>1</v>
      </c>
    </row>
    <row r="44" spans="1:9" x14ac:dyDescent="0.4">
      <c r="A44" s="5">
        <v>46086</v>
      </c>
      <c r="B44" s="6">
        <v>2026</v>
      </c>
      <c r="C44" s="7" t="s">
        <v>12</v>
      </c>
      <c r="D44" s="7" t="s">
        <v>25</v>
      </c>
      <c r="E44" s="7" t="s">
        <v>25</v>
      </c>
      <c r="F44" s="7" t="s">
        <v>26</v>
      </c>
      <c r="G44" s="7" t="s">
        <v>17</v>
      </c>
      <c r="H44" s="8">
        <v>43000</v>
      </c>
      <c r="I44" s="9">
        <f>SUBTOTAL(103,Sales[[#This Row],[Product]])</f>
        <v>1</v>
      </c>
    </row>
    <row r="45" spans="1:9" x14ac:dyDescent="0.4">
      <c r="A45" s="5">
        <v>46087</v>
      </c>
      <c r="B45" s="6">
        <v>2026</v>
      </c>
      <c r="C45" s="7" t="s">
        <v>29</v>
      </c>
      <c r="D45" s="7" t="s">
        <v>33</v>
      </c>
      <c r="E45" s="7" t="s">
        <v>33</v>
      </c>
      <c r="F45" s="7" t="s">
        <v>14</v>
      </c>
      <c r="G45" s="7" t="s">
        <v>17</v>
      </c>
      <c r="H45" s="8">
        <v>18000</v>
      </c>
      <c r="I45" s="9">
        <f>SUBTOTAL(103,Sales[[#This Row],[Product]])</f>
        <v>1</v>
      </c>
    </row>
    <row r="46" spans="1:9" x14ac:dyDescent="0.4">
      <c r="A46" s="5">
        <v>46088</v>
      </c>
      <c r="B46" s="6">
        <v>2026</v>
      </c>
      <c r="C46" s="7" t="s">
        <v>12</v>
      </c>
      <c r="D46" s="7" t="s">
        <v>22</v>
      </c>
      <c r="E46" s="7" t="s">
        <v>32</v>
      </c>
      <c r="F46" s="7" t="s">
        <v>24</v>
      </c>
      <c r="G46" s="7" t="s">
        <v>21</v>
      </c>
      <c r="H46" s="8">
        <v>43000</v>
      </c>
      <c r="I46" s="9">
        <f>SUBTOTAL(103,Sales[[#This Row],[Product]])</f>
        <v>1</v>
      </c>
    </row>
    <row r="47" spans="1:9" x14ac:dyDescent="0.4">
      <c r="A47" s="5">
        <v>46089</v>
      </c>
      <c r="B47" s="6">
        <v>2026</v>
      </c>
      <c r="C47" s="7" t="s">
        <v>29</v>
      </c>
      <c r="D47" s="7" t="s">
        <v>30</v>
      </c>
      <c r="E47" s="7" t="s">
        <v>30</v>
      </c>
      <c r="F47" s="7" t="s">
        <v>20</v>
      </c>
      <c r="G47" s="7" t="s">
        <v>21</v>
      </c>
      <c r="H47" s="8">
        <v>43000</v>
      </c>
      <c r="I47" s="9">
        <f>SUBTOTAL(103,Sales[[#This Row],[Product]])</f>
        <v>1</v>
      </c>
    </row>
    <row r="48" spans="1:9" x14ac:dyDescent="0.4">
      <c r="A48" s="5">
        <v>46090</v>
      </c>
      <c r="B48" s="6">
        <v>2026</v>
      </c>
      <c r="C48" s="7" t="s">
        <v>29</v>
      </c>
      <c r="D48" s="7" t="s">
        <v>30</v>
      </c>
      <c r="E48" s="7" t="s">
        <v>30</v>
      </c>
      <c r="F48" s="7" t="s">
        <v>20</v>
      </c>
      <c r="G48" s="7" t="s">
        <v>21</v>
      </c>
      <c r="H48" s="8">
        <v>25000</v>
      </c>
      <c r="I48" s="9">
        <f>SUBTOTAL(103,Sales[[#This Row],[Product]])</f>
        <v>1</v>
      </c>
    </row>
    <row r="49" spans="1:9" x14ac:dyDescent="0.4">
      <c r="A49" s="5">
        <v>46091</v>
      </c>
      <c r="B49" s="6">
        <v>2026</v>
      </c>
      <c r="C49" s="7" t="s">
        <v>12</v>
      </c>
      <c r="D49" s="7" t="s">
        <v>25</v>
      </c>
      <c r="E49" s="7" t="s">
        <v>25</v>
      </c>
      <c r="F49" s="7" t="s">
        <v>20</v>
      </c>
      <c r="G49" s="7" t="s">
        <v>21</v>
      </c>
      <c r="H49" s="8">
        <v>9000</v>
      </c>
      <c r="I49" s="9">
        <f>SUBTOTAL(103,Sales[[#This Row],[Product]])</f>
        <v>1</v>
      </c>
    </row>
    <row r="50" spans="1:9" x14ac:dyDescent="0.4">
      <c r="A50" s="5">
        <v>46092</v>
      </c>
      <c r="B50" s="6">
        <v>2026</v>
      </c>
      <c r="C50" s="7" t="s">
        <v>31</v>
      </c>
      <c r="D50" s="7" t="s">
        <v>31</v>
      </c>
      <c r="E50" s="7" t="s">
        <v>31</v>
      </c>
      <c r="F50" s="7" t="s">
        <v>26</v>
      </c>
      <c r="G50" s="7" t="s">
        <v>21</v>
      </c>
      <c r="H50" s="8">
        <v>9000</v>
      </c>
      <c r="I50" s="9">
        <f>SUBTOTAL(103,Sales[[#This Row],[Product]])</f>
        <v>1</v>
      </c>
    </row>
    <row r="51" spans="1:9" x14ac:dyDescent="0.4">
      <c r="A51" s="5">
        <v>46093</v>
      </c>
      <c r="B51" s="6">
        <v>2026</v>
      </c>
      <c r="C51" s="7" t="s">
        <v>27</v>
      </c>
      <c r="D51" s="7" t="s">
        <v>28</v>
      </c>
      <c r="E51" s="7" t="s">
        <v>27</v>
      </c>
      <c r="F51" s="7" t="s">
        <v>24</v>
      </c>
      <c r="G51" s="7" t="s">
        <v>21</v>
      </c>
      <c r="H51" s="8">
        <v>35000</v>
      </c>
      <c r="I51" s="9">
        <f>SUBTOTAL(103,Sales[[#This Row],[Product]])</f>
        <v>1</v>
      </c>
    </row>
    <row r="52" spans="1:9" x14ac:dyDescent="0.4">
      <c r="A52" s="5">
        <v>46094</v>
      </c>
      <c r="B52" s="6">
        <v>2026</v>
      </c>
      <c r="C52" s="7" t="s">
        <v>18</v>
      </c>
      <c r="D52" s="7" t="s">
        <v>19</v>
      </c>
      <c r="E52" s="7" t="s">
        <v>19</v>
      </c>
      <c r="F52" s="7" t="s">
        <v>20</v>
      </c>
      <c r="G52" s="7" t="s">
        <v>17</v>
      </c>
      <c r="H52" s="8">
        <v>25000</v>
      </c>
      <c r="I52" s="9">
        <f>SUBTOTAL(103,Sales[[#This Row],[Product]])</f>
        <v>1</v>
      </c>
    </row>
    <row r="53" spans="1:9" x14ac:dyDescent="0.4">
      <c r="A53" s="5">
        <v>46095</v>
      </c>
      <c r="B53" s="6">
        <v>2026</v>
      </c>
      <c r="C53" s="7" t="s">
        <v>29</v>
      </c>
      <c r="D53" s="7" t="s">
        <v>30</v>
      </c>
      <c r="E53" s="7" t="s">
        <v>30</v>
      </c>
      <c r="F53" s="7" t="s">
        <v>24</v>
      </c>
      <c r="G53" s="7" t="s">
        <v>15</v>
      </c>
      <c r="H53" s="8">
        <v>42000</v>
      </c>
      <c r="I53" s="9">
        <f>SUBTOTAL(103,Sales[[#This Row],[Product]])</f>
        <v>1</v>
      </c>
    </row>
    <row r="54" spans="1:9" x14ac:dyDescent="0.4">
      <c r="A54" s="5">
        <v>46096</v>
      </c>
      <c r="B54" s="6">
        <v>2026</v>
      </c>
      <c r="C54" s="7" t="s">
        <v>12</v>
      </c>
      <c r="D54" s="7" t="s">
        <v>13</v>
      </c>
      <c r="E54" s="7" t="s">
        <v>13</v>
      </c>
      <c r="F54" s="7" t="s">
        <v>14</v>
      </c>
      <c r="G54" s="7" t="s">
        <v>17</v>
      </c>
      <c r="H54" s="8">
        <v>22000</v>
      </c>
      <c r="I54" s="9">
        <f>SUBTOTAL(103,Sales[[#This Row],[Product]])</f>
        <v>1</v>
      </c>
    </row>
    <row r="55" spans="1:9" x14ac:dyDescent="0.4">
      <c r="A55" s="5">
        <v>46097</v>
      </c>
      <c r="B55" s="6">
        <v>2026</v>
      </c>
      <c r="C55" s="7" t="s">
        <v>12</v>
      </c>
      <c r="D55" s="7" t="s">
        <v>13</v>
      </c>
      <c r="E55" s="7" t="s">
        <v>13</v>
      </c>
      <c r="F55" s="7" t="s">
        <v>24</v>
      </c>
      <c r="G55" s="7" t="s">
        <v>21</v>
      </c>
      <c r="H55" s="8">
        <v>9000</v>
      </c>
      <c r="I55" s="9">
        <f>SUBTOTAL(103,Sales[[#This Row],[Product]])</f>
        <v>1</v>
      </c>
    </row>
    <row r="56" spans="1:9" x14ac:dyDescent="0.4">
      <c r="A56" s="5">
        <v>46098</v>
      </c>
      <c r="B56" s="6">
        <v>2026</v>
      </c>
      <c r="C56" s="7" t="s">
        <v>12</v>
      </c>
      <c r="D56" s="7" t="s">
        <v>22</v>
      </c>
      <c r="E56" s="7" t="s">
        <v>32</v>
      </c>
      <c r="F56" s="7" t="s">
        <v>20</v>
      </c>
      <c r="G56" s="7" t="s">
        <v>15</v>
      </c>
      <c r="H56" s="8">
        <v>34000</v>
      </c>
      <c r="I56" s="9">
        <f>SUBTOTAL(103,Sales[[#This Row],[Product]])</f>
        <v>1</v>
      </c>
    </row>
    <row r="57" spans="1:9" x14ac:dyDescent="0.4">
      <c r="A57" s="5">
        <v>46099</v>
      </c>
      <c r="B57" s="6">
        <v>2026</v>
      </c>
      <c r="C57" s="7" t="s">
        <v>12</v>
      </c>
      <c r="D57" s="7" t="s">
        <v>22</v>
      </c>
      <c r="E57" s="7" t="s">
        <v>23</v>
      </c>
      <c r="F57" s="7" t="s">
        <v>20</v>
      </c>
      <c r="G57" s="7" t="s">
        <v>15</v>
      </c>
      <c r="H57" s="8">
        <v>30000</v>
      </c>
      <c r="I57" s="9">
        <f>SUBTOTAL(103,Sales[[#This Row],[Product]])</f>
        <v>1</v>
      </c>
    </row>
    <row r="58" spans="1:9" x14ac:dyDescent="0.4">
      <c r="A58" s="5">
        <v>46113</v>
      </c>
      <c r="B58" s="6">
        <v>2026</v>
      </c>
      <c r="C58" s="7" t="s">
        <v>12</v>
      </c>
      <c r="D58" s="7" t="s">
        <v>25</v>
      </c>
      <c r="E58" s="7" t="s">
        <v>25</v>
      </c>
      <c r="F58" s="7" t="s">
        <v>14</v>
      </c>
      <c r="G58" s="7" t="s">
        <v>21</v>
      </c>
      <c r="H58" s="8">
        <v>18000</v>
      </c>
      <c r="I58" s="9">
        <f>SUBTOTAL(103,Sales[[#This Row],[Product]])</f>
        <v>1</v>
      </c>
    </row>
    <row r="59" spans="1:9" x14ac:dyDescent="0.4">
      <c r="A59" s="5">
        <v>46114</v>
      </c>
      <c r="B59" s="6">
        <v>2026</v>
      </c>
      <c r="C59" s="7" t="s">
        <v>31</v>
      </c>
      <c r="D59" s="7" t="s">
        <v>31</v>
      </c>
      <c r="E59" s="7" t="s">
        <v>31</v>
      </c>
      <c r="F59" s="7" t="s">
        <v>20</v>
      </c>
      <c r="G59" s="7" t="s">
        <v>17</v>
      </c>
      <c r="H59" s="8">
        <v>38000</v>
      </c>
      <c r="I59" s="9">
        <f>SUBTOTAL(103,Sales[[#This Row],[Product]])</f>
        <v>1</v>
      </c>
    </row>
    <row r="60" spans="1:9" x14ac:dyDescent="0.4">
      <c r="A60" s="5">
        <v>46115</v>
      </c>
      <c r="B60" s="6">
        <v>2026</v>
      </c>
      <c r="C60" s="7" t="s">
        <v>18</v>
      </c>
      <c r="D60" s="7" t="s">
        <v>19</v>
      </c>
      <c r="E60" s="7" t="s">
        <v>19</v>
      </c>
      <c r="F60" s="7" t="s">
        <v>24</v>
      </c>
      <c r="G60" s="7" t="s">
        <v>21</v>
      </c>
      <c r="H60" s="8">
        <v>25000</v>
      </c>
      <c r="I60" s="9">
        <f>SUBTOTAL(103,Sales[[#This Row],[Product]])</f>
        <v>1</v>
      </c>
    </row>
    <row r="61" spans="1:9" x14ac:dyDescent="0.4">
      <c r="A61" s="5">
        <v>46116</v>
      </c>
      <c r="B61" s="6">
        <v>2026</v>
      </c>
      <c r="C61" s="7" t="s">
        <v>12</v>
      </c>
      <c r="D61" s="7" t="s">
        <v>22</v>
      </c>
      <c r="E61" s="7" t="s">
        <v>32</v>
      </c>
      <c r="F61" s="7" t="s">
        <v>26</v>
      </c>
      <c r="G61" s="7" t="s">
        <v>21</v>
      </c>
      <c r="H61" s="8">
        <v>21000</v>
      </c>
      <c r="I61" s="9">
        <f>SUBTOTAL(103,Sales[[#This Row],[Product]])</f>
        <v>1</v>
      </c>
    </row>
    <row r="62" spans="1:9" x14ac:dyDescent="0.4">
      <c r="A62" s="5">
        <v>46117</v>
      </c>
      <c r="B62" s="6">
        <v>2026</v>
      </c>
      <c r="C62" s="7" t="s">
        <v>12</v>
      </c>
      <c r="D62" s="7" t="s">
        <v>22</v>
      </c>
      <c r="E62" s="7" t="s">
        <v>23</v>
      </c>
      <c r="F62" s="7" t="s">
        <v>20</v>
      </c>
      <c r="G62" s="7" t="s">
        <v>15</v>
      </c>
      <c r="H62" s="8">
        <v>31000</v>
      </c>
      <c r="I62" s="9">
        <f>SUBTOTAL(103,Sales[[#This Row],[Product]])</f>
        <v>1</v>
      </c>
    </row>
    <row r="63" spans="1:9" x14ac:dyDescent="0.4">
      <c r="A63" s="5">
        <v>46118</v>
      </c>
      <c r="B63" s="6">
        <v>2026</v>
      </c>
      <c r="C63" s="7" t="s">
        <v>12</v>
      </c>
      <c r="D63" s="7" t="s">
        <v>22</v>
      </c>
      <c r="E63" s="7" t="s">
        <v>23</v>
      </c>
      <c r="F63" s="7" t="s">
        <v>24</v>
      </c>
      <c r="G63" s="7" t="s">
        <v>17</v>
      </c>
      <c r="H63" s="8">
        <v>25000</v>
      </c>
      <c r="I63" s="9">
        <f>SUBTOTAL(103,Sales[[#This Row],[Product]])</f>
        <v>1</v>
      </c>
    </row>
    <row r="64" spans="1:9" x14ac:dyDescent="0.4">
      <c r="A64" s="5">
        <v>46119</v>
      </c>
      <c r="B64" s="6">
        <v>2026</v>
      </c>
      <c r="C64" s="7" t="s">
        <v>12</v>
      </c>
      <c r="D64" s="7" t="s">
        <v>16</v>
      </c>
      <c r="E64" s="7" t="s">
        <v>16</v>
      </c>
      <c r="F64" s="7" t="s">
        <v>20</v>
      </c>
      <c r="G64" s="7" t="s">
        <v>15</v>
      </c>
      <c r="H64" s="8">
        <v>10000</v>
      </c>
      <c r="I64" s="9">
        <f>SUBTOTAL(103,Sales[[#This Row],[Product]])</f>
        <v>1</v>
      </c>
    </row>
    <row r="65" spans="1:9" x14ac:dyDescent="0.4">
      <c r="A65" s="5">
        <v>46120</v>
      </c>
      <c r="B65" s="6">
        <v>2026</v>
      </c>
      <c r="C65" s="7" t="s">
        <v>12</v>
      </c>
      <c r="D65" s="7" t="s">
        <v>16</v>
      </c>
      <c r="E65" s="7" t="s">
        <v>16</v>
      </c>
      <c r="F65" s="7" t="s">
        <v>26</v>
      </c>
      <c r="G65" s="7" t="s">
        <v>21</v>
      </c>
      <c r="H65" s="8">
        <v>44000</v>
      </c>
      <c r="I65" s="9">
        <f>SUBTOTAL(103,Sales[[#This Row],[Product]])</f>
        <v>1</v>
      </c>
    </row>
    <row r="66" spans="1:9" x14ac:dyDescent="0.4">
      <c r="A66" s="5">
        <v>46121</v>
      </c>
      <c r="B66" s="6">
        <v>2026</v>
      </c>
      <c r="C66" s="7" t="s">
        <v>12</v>
      </c>
      <c r="D66" s="7" t="s">
        <v>22</v>
      </c>
      <c r="E66" s="7" t="s">
        <v>32</v>
      </c>
      <c r="F66" s="7" t="s">
        <v>26</v>
      </c>
      <c r="G66" s="7" t="s">
        <v>17</v>
      </c>
      <c r="H66" s="8">
        <v>34000</v>
      </c>
      <c r="I66" s="9">
        <f>SUBTOTAL(103,Sales[[#This Row],[Product]])</f>
        <v>1</v>
      </c>
    </row>
    <row r="67" spans="1:9" x14ac:dyDescent="0.4">
      <c r="A67" s="5">
        <v>46122</v>
      </c>
      <c r="B67" s="6">
        <v>2026</v>
      </c>
      <c r="C67" s="7" t="s">
        <v>18</v>
      </c>
      <c r="D67" s="7" t="s">
        <v>19</v>
      </c>
      <c r="E67" s="7" t="s">
        <v>19</v>
      </c>
      <c r="F67" s="7" t="s">
        <v>26</v>
      </c>
      <c r="G67" s="7" t="s">
        <v>15</v>
      </c>
      <c r="H67" s="8">
        <v>31000</v>
      </c>
      <c r="I67" s="9">
        <f>SUBTOTAL(103,Sales[[#This Row],[Product]])</f>
        <v>1</v>
      </c>
    </row>
    <row r="68" spans="1:9" x14ac:dyDescent="0.4">
      <c r="A68" s="5">
        <v>46123</v>
      </c>
      <c r="B68" s="6">
        <v>2026</v>
      </c>
      <c r="C68" s="7" t="s">
        <v>12</v>
      </c>
      <c r="D68" s="7" t="s">
        <v>13</v>
      </c>
      <c r="E68" s="7" t="s">
        <v>13</v>
      </c>
      <c r="F68" s="7" t="s">
        <v>26</v>
      </c>
      <c r="G68" s="7" t="s">
        <v>15</v>
      </c>
      <c r="H68" s="8">
        <v>13000</v>
      </c>
      <c r="I68" s="9">
        <f>SUBTOTAL(103,Sales[[#This Row],[Product]])</f>
        <v>1</v>
      </c>
    </row>
    <row r="69" spans="1:9" x14ac:dyDescent="0.4">
      <c r="A69" s="5">
        <v>46124</v>
      </c>
      <c r="B69" s="6">
        <v>2026</v>
      </c>
      <c r="C69" s="7" t="s">
        <v>29</v>
      </c>
      <c r="D69" s="7" t="s">
        <v>30</v>
      </c>
      <c r="E69" s="7" t="s">
        <v>30</v>
      </c>
      <c r="F69" s="7" t="s">
        <v>14</v>
      </c>
      <c r="G69" s="7" t="s">
        <v>21</v>
      </c>
      <c r="H69" s="8">
        <v>31000</v>
      </c>
      <c r="I69" s="9">
        <f>SUBTOTAL(103,Sales[[#This Row],[Product]])</f>
        <v>1</v>
      </c>
    </row>
    <row r="70" spans="1:9" x14ac:dyDescent="0.4">
      <c r="A70" s="5">
        <v>46125</v>
      </c>
      <c r="B70" s="6">
        <v>2026</v>
      </c>
      <c r="C70" s="7" t="s">
        <v>12</v>
      </c>
      <c r="D70" s="7" t="s">
        <v>16</v>
      </c>
      <c r="E70" s="7" t="s">
        <v>16</v>
      </c>
      <c r="F70" s="7" t="s">
        <v>24</v>
      </c>
      <c r="G70" s="7" t="s">
        <v>17</v>
      </c>
      <c r="H70" s="8">
        <v>46000</v>
      </c>
      <c r="I70" s="9">
        <f>SUBTOTAL(103,Sales[[#This Row],[Product]])</f>
        <v>1</v>
      </c>
    </row>
    <row r="71" spans="1:9" x14ac:dyDescent="0.4">
      <c r="A71" s="5">
        <v>46126</v>
      </c>
      <c r="B71" s="6">
        <v>2026</v>
      </c>
      <c r="C71" s="7" t="s">
        <v>27</v>
      </c>
      <c r="D71" s="7" t="s">
        <v>28</v>
      </c>
      <c r="E71" s="7" t="s">
        <v>27</v>
      </c>
      <c r="F71" s="7" t="s">
        <v>20</v>
      </c>
      <c r="G71" s="7" t="s">
        <v>21</v>
      </c>
      <c r="H71" s="8">
        <v>19000</v>
      </c>
      <c r="I71" s="9">
        <f>SUBTOTAL(103,Sales[[#This Row],[Product]])</f>
        <v>1</v>
      </c>
    </row>
    <row r="72" spans="1:9" x14ac:dyDescent="0.4">
      <c r="A72" s="5">
        <v>46127</v>
      </c>
      <c r="B72" s="6">
        <v>2026</v>
      </c>
      <c r="C72" s="7" t="s">
        <v>18</v>
      </c>
      <c r="D72" s="7" t="s">
        <v>19</v>
      </c>
      <c r="E72" s="7" t="s">
        <v>19</v>
      </c>
      <c r="F72" s="7" t="s">
        <v>26</v>
      </c>
      <c r="G72" s="7" t="s">
        <v>21</v>
      </c>
      <c r="H72" s="8">
        <v>16000</v>
      </c>
      <c r="I72" s="9">
        <f>SUBTOTAL(103,Sales[[#This Row],[Product]])</f>
        <v>1</v>
      </c>
    </row>
    <row r="73" spans="1:9" x14ac:dyDescent="0.4">
      <c r="A73" s="5">
        <v>46128</v>
      </c>
      <c r="B73" s="6">
        <v>2026</v>
      </c>
      <c r="C73" s="7" t="s">
        <v>31</v>
      </c>
      <c r="D73" s="7" t="s">
        <v>31</v>
      </c>
      <c r="E73" s="7" t="s">
        <v>31</v>
      </c>
      <c r="F73" s="7" t="s">
        <v>20</v>
      </c>
      <c r="G73" s="7" t="s">
        <v>21</v>
      </c>
      <c r="H73" s="8">
        <v>26000</v>
      </c>
      <c r="I73" s="9">
        <f>SUBTOTAL(103,Sales[[#This Row],[Product]])</f>
        <v>1</v>
      </c>
    </row>
    <row r="74" spans="1:9" x14ac:dyDescent="0.4">
      <c r="A74" s="5">
        <v>46129</v>
      </c>
      <c r="B74" s="6">
        <v>2026</v>
      </c>
      <c r="C74" s="7" t="s">
        <v>12</v>
      </c>
      <c r="D74" s="7" t="s">
        <v>16</v>
      </c>
      <c r="E74" s="7" t="s">
        <v>16</v>
      </c>
      <c r="F74" s="7" t="s">
        <v>24</v>
      </c>
      <c r="G74" s="7" t="s">
        <v>21</v>
      </c>
      <c r="H74" s="8">
        <v>46000</v>
      </c>
      <c r="I74" s="9">
        <f>SUBTOTAL(103,Sales[[#This Row],[Product]])</f>
        <v>1</v>
      </c>
    </row>
    <row r="75" spans="1:9" x14ac:dyDescent="0.4">
      <c r="A75" s="5">
        <v>46130</v>
      </c>
      <c r="B75" s="6">
        <v>2026</v>
      </c>
      <c r="C75" s="7" t="s">
        <v>18</v>
      </c>
      <c r="D75" s="7" t="s">
        <v>19</v>
      </c>
      <c r="E75" s="7" t="s">
        <v>19</v>
      </c>
      <c r="F75" s="7" t="s">
        <v>20</v>
      </c>
      <c r="G75" s="7" t="s">
        <v>15</v>
      </c>
      <c r="H75" s="8">
        <v>9000</v>
      </c>
      <c r="I75" s="9">
        <f>SUBTOTAL(103,Sales[[#This Row],[Product]])</f>
        <v>1</v>
      </c>
    </row>
  </sheetData>
  <mergeCells count="1">
    <mergeCell ref="A1:I1"/>
  </mergeCells>
  <pageMargins left="0.75" right="0.75" top="1" bottom="1" header="0.5" footer="0.5"/>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เอกสาร" ma:contentTypeID="0x0101008A61AC1D630A1D4581B39010277DA4B9" ma:contentTypeVersion="10" ma:contentTypeDescription="สร้างเอกสารใหม่" ma:contentTypeScope="" ma:versionID="b5e32094c21b03b61b0eac8a62045e48">
  <xsd:schema xmlns:xsd="http://www.w3.org/2001/XMLSchema" xmlns:xs="http://www.w3.org/2001/XMLSchema" xmlns:p="http://schemas.microsoft.com/office/2006/metadata/properties" xmlns:ns3="a47ffc83-ef07-420e-b00a-89267458a186" targetNamespace="http://schemas.microsoft.com/office/2006/metadata/properties" ma:root="true" ma:fieldsID="d7825189f4a3af37e07fd7d0907eb078" ns3:_="">
    <xsd:import namespace="a47ffc83-ef07-420e-b00a-89267458a18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ffc83-ef07-420e-b00a-89267458a18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ชนิดเนื้อหา"/>
        <xsd:element ref="dc:title" minOccurs="0" maxOccurs="1" ma:index="4" ma:displayName="ชื่อเรื่อง"/>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47ffc83-ef07-420e-b00a-89267458a186" xsi:nil="true"/>
  </documentManagement>
</p:properties>
</file>

<file path=customXml/itemProps1.xml><?xml version="1.0" encoding="utf-8"?>
<ds:datastoreItem xmlns:ds="http://schemas.openxmlformats.org/officeDocument/2006/customXml" ds:itemID="{95572E77-622F-4A39-A4C2-1DD51E995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ffc83-ef07-420e-b00a-89267458a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F8F37F-359E-4206-A706-9A783F1D5999}">
  <ds:schemaRefs>
    <ds:schemaRef ds:uri="http://schemas.microsoft.com/sharepoint/v3/contenttype/forms"/>
  </ds:schemaRefs>
</ds:datastoreItem>
</file>

<file path=customXml/itemProps3.xml><?xml version="1.0" encoding="utf-8"?>
<ds:datastoreItem xmlns:ds="http://schemas.openxmlformats.org/officeDocument/2006/customXml" ds:itemID="{7121EF93-9DA3-4E3B-93E0-44A449E18F42}">
  <ds:schemaRefs>
    <ds:schemaRef ds:uri="http://www.w3.org/XML/1998/namespace"/>
    <ds:schemaRef ds:uri="http://schemas.openxmlformats.org/package/2006/metadata/core-properties"/>
    <ds:schemaRef ds:uri="http://schemas.microsoft.com/office/infopath/2007/PartnerControls"/>
    <ds:schemaRef ds:uri="http://purl.org/dc/elements/1.1/"/>
    <ds:schemaRef ds:uri="http://purl.org/dc/dcmitype/"/>
    <ds:schemaRef ds:uri="http://purl.org/dc/terms/"/>
    <ds:schemaRef ds:uri="http://schemas.microsoft.com/office/2006/metadata/properties"/>
    <ds:schemaRef ds:uri="http://schemas.microsoft.com/office/2006/documentManagement/types"/>
    <ds:schemaRef ds:uri="a47ffc83-ef07-420e-b00a-89267458a1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Dashboard</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สมเกียรติ ฟุ้งเกียรติ</dc:creator>
  <cp:lastModifiedBy>สมเกียรติ ฟุ้งเกียรติ</cp:lastModifiedBy>
  <dcterms:created xsi:type="dcterms:W3CDTF">2026-08-01T00:36:13Z</dcterms:created>
  <dcterms:modified xsi:type="dcterms:W3CDTF">2026-08-01T03:14:22Z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0x0101008A61AC1D630A1D4581B39010277DA4B9</vt:lpwstr>
  </property>
</Properties>
</file>